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60" yWindow="0" windowWidth="10780" windowHeight="4300"/>
  </bookViews>
  <sheets>
    <sheet name="Results by Weight Class" sheetId="16" r:id="rId1"/>
    <sheet name="Best Lfiter - Mens" sheetId="17" r:id="rId2"/>
    <sheet name="Best Lifter - Womens" sheetId="18" r:id="rId3"/>
    <sheet name="Overall Rankings" sheetId="19" r:id="rId4"/>
    <sheet name="Group Tables" sheetId="15" r:id="rId5"/>
  </sheets>
  <externalReferences>
    <externalReference r:id="rId6"/>
  </externalReferences>
  <definedNames>
    <definedName name="_xlnm._FilterDatabase" localSheetId="1" hidden="1">'Best Lfiter - Mens'!$A$2:$Q$41</definedName>
    <definedName name="_xlnm._FilterDatabase" localSheetId="2" hidden="1">'Best Lifter - Womens'!$A$4:$P$12</definedName>
    <definedName name="_xlnm._FilterDatabase" localSheetId="4" hidden="1">'Group Tables'!$A$4:$P$12</definedName>
    <definedName name="_xlnm._FilterDatabase" localSheetId="3" hidden="1">'Overall Rankings'!$A$1:$Q$40</definedName>
    <definedName name="_xlnm._FilterDatabase" localSheetId="0" hidden="1">'Results by Weight Class'!$A$2:$Q$41</definedName>
    <definedName name="Men">[1]Sinclaire!$F$4:$G$1255</definedName>
    <definedName name="_xlnm.Print_Area" localSheetId="1">'Best Lfiter - Mens'!$A$1:$R$10</definedName>
    <definedName name="_xlnm.Print_Area" localSheetId="2">'Best Lifter - Womens'!#REF!</definedName>
    <definedName name="_xlnm.Print_Area" localSheetId="4">'Group Tables'!$A$1:$Q$35</definedName>
    <definedName name="_xlnm.Print_Area" localSheetId="3">'Overall Rankings'!$A$1:$R$9</definedName>
    <definedName name="_xlnm.Print_Area" localSheetId="0">'Results by Weight Class'!$A$2:$R$10</definedName>
    <definedName name="Women">[1]Sinclaire!$B$2:$C$852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1" i="17"/>
  <c r="O41"/>
  <c r="N3"/>
  <c r="J3"/>
  <c r="N37"/>
  <c r="O37"/>
  <c r="P37"/>
  <c r="N33"/>
  <c r="J33"/>
  <c r="N24"/>
  <c r="O24"/>
  <c r="P24"/>
  <c r="N19"/>
  <c r="O19"/>
  <c r="P19"/>
  <c r="N17"/>
  <c r="O17"/>
  <c r="P17"/>
  <c r="N12"/>
  <c r="J12"/>
  <c r="N7"/>
  <c r="J7"/>
  <c r="N6"/>
  <c r="J6"/>
  <c r="O34"/>
  <c r="P34"/>
  <c r="N31"/>
  <c r="J31"/>
  <c r="J32"/>
  <c r="O32"/>
  <c r="P32"/>
  <c r="N30"/>
  <c r="J30"/>
  <c r="N28"/>
  <c r="J28"/>
  <c r="O23"/>
  <c r="P23"/>
  <c r="O18"/>
  <c r="P18"/>
  <c r="N15"/>
  <c r="O15"/>
  <c r="P15"/>
  <c r="J16"/>
  <c r="O16"/>
  <c r="P16"/>
  <c r="N11"/>
  <c r="J11"/>
  <c r="N10"/>
  <c r="O10"/>
  <c r="P10"/>
  <c r="N38"/>
  <c r="O38"/>
  <c r="P38"/>
  <c r="O25"/>
  <c r="P25"/>
  <c r="J29"/>
  <c r="O29"/>
  <c r="P29"/>
  <c r="N26"/>
  <c r="O26"/>
  <c r="P26"/>
  <c r="N22"/>
  <c r="O22"/>
  <c r="P22"/>
  <c r="O20"/>
  <c r="P20"/>
  <c r="J14"/>
  <c r="O14"/>
  <c r="P14"/>
  <c r="O13"/>
  <c r="P13"/>
  <c r="N9"/>
  <c r="J9"/>
  <c r="N8"/>
  <c r="J8"/>
  <c r="N4"/>
  <c r="J4"/>
  <c r="J5"/>
  <c r="N40"/>
  <c r="J40"/>
  <c r="N39"/>
  <c r="O39"/>
  <c r="P39"/>
  <c r="N21"/>
  <c r="J21"/>
  <c r="J35"/>
  <c r="O35"/>
  <c r="P35"/>
  <c r="O36"/>
  <c r="P36"/>
  <c r="N27"/>
  <c r="J27"/>
  <c r="O11"/>
  <c r="P11"/>
  <c r="O3"/>
  <c r="P3"/>
  <c r="O40"/>
  <c r="P40"/>
  <c r="O5"/>
  <c r="P5"/>
  <c r="O4"/>
  <c r="P4"/>
  <c r="O8"/>
  <c r="P8"/>
  <c r="O9"/>
  <c r="P9"/>
  <c r="O6"/>
  <c r="P6"/>
  <c r="O7"/>
  <c r="P7"/>
  <c r="O12"/>
  <c r="P12"/>
  <c r="O33"/>
  <c r="P33"/>
  <c r="O27"/>
  <c r="P27"/>
  <c r="O21"/>
  <c r="P21"/>
  <c r="O28"/>
  <c r="P28"/>
  <c r="O30"/>
  <c r="P30"/>
  <c r="O31"/>
  <c r="P31"/>
  <c r="N5" i="18"/>
  <c r="O5"/>
  <c r="P5"/>
  <c r="N12"/>
  <c r="J12"/>
  <c r="N11"/>
  <c r="J11"/>
  <c r="N7"/>
  <c r="J7"/>
  <c r="N6"/>
  <c r="O6"/>
  <c r="P6"/>
  <c r="J9"/>
  <c r="O9"/>
  <c r="P9"/>
  <c r="J8"/>
  <c r="O8"/>
  <c r="P8"/>
  <c r="N10"/>
  <c r="O10"/>
  <c r="P10"/>
  <c r="O7"/>
  <c r="P7"/>
  <c r="O11"/>
  <c r="P11"/>
  <c r="O12"/>
  <c r="P12"/>
  <c r="N83" i="15"/>
  <c r="J83"/>
  <c r="N82"/>
  <c r="J82"/>
  <c r="N81"/>
  <c r="J81"/>
  <c r="N80"/>
  <c r="J80"/>
  <c r="O80"/>
  <c r="P80"/>
  <c r="N79"/>
  <c r="J79"/>
  <c r="O79"/>
  <c r="P79"/>
  <c r="N78"/>
  <c r="J78"/>
  <c r="N77"/>
  <c r="J77"/>
  <c r="O77"/>
  <c r="P77"/>
  <c r="N66"/>
  <c r="O66"/>
  <c r="P66"/>
  <c r="N65"/>
  <c r="J65"/>
  <c r="O64"/>
  <c r="P64"/>
  <c r="N63"/>
  <c r="O63"/>
  <c r="P63"/>
  <c r="N62"/>
  <c r="O62"/>
  <c r="P62"/>
  <c r="N61"/>
  <c r="J61"/>
  <c r="O60"/>
  <c r="P60"/>
  <c r="N59"/>
  <c r="O59"/>
  <c r="P59"/>
  <c r="J58"/>
  <c r="O58"/>
  <c r="P58"/>
  <c r="N57"/>
  <c r="O57"/>
  <c r="P57"/>
  <c r="O56"/>
  <c r="P56"/>
  <c r="J48"/>
  <c r="O48"/>
  <c r="N47"/>
  <c r="J47"/>
  <c r="O47"/>
  <c r="P47"/>
  <c r="O46"/>
  <c r="P46"/>
  <c r="N45"/>
  <c r="J45"/>
  <c r="J44"/>
  <c r="O44"/>
  <c r="P44"/>
  <c r="N43"/>
  <c r="O43"/>
  <c r="P43"/>
  <c r="N42"/>
  <c r="O42"/>
  <c r="P42"/>
  <c r="J41"/>
  <c r="O41"/>
  <c r="P41"/>
  <c r="N40"/>
  <c r="J40"/>
  <c r="N39"/>
  <c r="O39"/>
  <c r="P39"/>
  <c r="O38"/>
  <c r="P38"/>
  <c r="N10"/>
  <c r="J10"/>
  <c r="N9"/>
  <c r="J9"/>
  <c r="J7"/>
  <c r="O7"/>
  <c r="P7"/>
  <c r="J6"/>
  <c r="O6"/>
  <c r="P6"/>
  <c r="N11"/>
  <c r="J11"/>
  <c r="N12"/>
  <c r="O12"/>
  <c r="P12"/>
  <c r="N5"/>
  <c r="O5"/>
  <c r="P5"/>
  <c r="N8"/>
  <c r="O8"/>
  <c r="P8"/>
  <c r="N27"/>
  <c r="J27"/>
  <c r="J26"/>
  <c r="O26"/>
  <c r="P26"/>
  <c r="O25"/>
  <c r="P25"/>
  <c r="N24"/>
  <c r="J24"/>
  <c r="N23"/>
  <c r="O23"/>
  <c r="P23"/>
  <c r="J22"/>
  <c r="O22"/>
  <c r="P22"/>
  <c r="N21"/>
  <c r="J21"/>
  <c r="O20"/>
  <c r="P20"/>
  <c r="N19"/>
  <c r="J19"/>
  <c r="N18"/>
  <c r="O18"/>
  <c r="P18"/>
  <c r="O78"/>
  <c r="P78"/>
  <c r="O24"/>
  <c r="P24"/>
  <c r="O27"/>
  <c r="P27"/>
  <c r="O11"/>
  <c r="P11"/>
  <c r="O81"/>
  <c r="P81"/>
  <c r="O82"/>
  <c r="P82"/>
  <c r="O83"/>
  <c r="P83"/>
  <c r="O19"/>
  <c r="P19"/>
  <c r="O21"/>
  <c r="P21"/>
  <c r="O9"/>
  <c r="P9"/>
  <c r="O10"/>
  <c r="P10"/>
  <c r="O40"/>
  <c r="P40"/>
  <c r="O45"/>
  <c r="P45"/>
  <c r="O61"/>
  <c r="P61"/>
  <c r="O65"/>
  <c r="P65"/>
  <c r="N35" i="19"/>
  <c r="O35"/>
  <c r="P35"/>
  <c r="N46"/>
  <c r="J46"/>
  <c r="N42"/>
  <c r="J42"/>
  <c r="N37"/>
  <c r="J37"/>
  <c r="N33"/>
  <c r="O33"/>
  <c r="P33"/>
  <c r="J40"/>
  <c r="O40"/>
  <c r="P40"/>
  <c r="J38"/>
  <c r="O38"/>
  <c r="P38"/>
  <c r="N41"/>
  <c r="O41"/>
  <c r="P41"/>
  <c r="J48"/>
  <c r="O48"/>
  <c r="N2"/>
  <c r="J2"/>
  <c r="N43"/>
  <c r="O43"/>
  <c r="P43"/>
  <c r="N32"/>
  <c r="J32"/>
  <c r="N23"/>
  <c r="O23"/>
  <c r="P23"/>
  <c r="N19"/>
  <c r="O19"/>
  <c r="P19"/>
  <c r="N16"/>
  <c r="O16"/>
  <c r="P16"/>
  <c r="N11"/>
  <c r="J11"/>
  <c r="N6"/>
  <c r="J6"/>
  <c r="N5"/>
  <c r="J5"/>
  <c r="O34"/>
  <c r="P34"/>
  <c r="N30"/>
  <c r="J30"/>
  <c r="J31"/>
  <c r="O31"/>
  <c r="P31"/>
  <c r="N29"/>
  <c r="J29"/>
  <c r="N27"/>
  <c r="J27"/>
  <c r="O22"/>
  <c r="P22"/>
  <c r="O18"/>
  <c r="P18"/>
  <c r="N14"/>
  <c r="O14"/>
  <c r="P14"/>
  <c r="J15"/>
  <c r="O15"/>
  <c r="P15"/>
  <c r="N10"/>
  <c r="J10"/>
  <c r="N9"/>
  <c r="O9"/>
  <c r="P9"/>
  <c r="N44"/>
  <c r="O44"/>
  <c r="P44"/>
  <c r="O24"/>
  <c r="P24"/>
  <c r="J28"/>
  <c r="O28"/>
  <c r="P28"/>
  <c r="N25"/>
  <c r="O25"/>
  <c r="P25"/>
  <c r="N21"/>
  <c r="O21"/>
  <c r="P21"/>
  <c r="O20"/>
  <c r="P20"/>
  <c r="J13"/>
  <c r="O13"/>
  <c r="P13"/>
  <c r="O12"/>
  <c r="P12"/>
  <c r="N8"/>
  <c r="J8"/>
  <c r="N7"/>
  <c r="J7"/>
  <c r="N3"/>
  <c r="J3"/>
  <c r="N4"/>
  <c r="J4"/>
  <c r="N47"/>
  <c r="J47"/>
  <c r="N45"/>
  <c r="O45"/>
  <c r="P45"/>
  <c r="N17"/>
  <c r="J17"/>
  <c r="J36"/>
  <c r="O36"/>
  <c r="P36"/>
  <c r="O39"/>
  <c r="P39"/>
  <c r="N26"/>
  <c r="J26"/>
  <c r="O30"/>
  <c r="P30"/>
  <c r="O37"/>
  <c r="P37"/>
  <c r="O42"/>
  <c r="P42"/>
  <c r="O46"/>
  <c r="P46"/>
  <c r="O26"/>
  <c r="P26"/>
  <c r="O17"/>
  <c r="P17"/>
  <c r="O27"/>
  <c r="P27"/>
  <c r="O29"/>
  <c r="P29"/>
  <c r="O47"/>
  <c r="P47"/>
  <c r="O4"/>
  <c r="P4"/>
  <c r="O3"/>
  <c r="P3"/>
  <c r="O7"/>
  <c r="P7"/>
  <c r="O8"/>
  <c r="P8"/>
  <c r="O10"/>
  <c r="P10"/>
  <c r="O5"/>
  <c r="P5"/>
  <c r="O6"/>
  <c r="P6"/>
  <c r="O11"/>
  <c r="P11"/>
  <c r="O32"/>
  <c r="P32"/>
  <c r="O2"/>
  <c r="P2"/>
  <c r="N34" i="16"/>
  <c r="J34"/>
  <c r="N40"/>
  <c r="J40"/>
  <c r="N9"/>
  <c r="J9"/>
  <c r="N32"/>
  <c r="J32"/>
  <c r="N33"/>
  <c r="J33"/>
  <c r="N11"/>
  <c r="J11"/>
  <c r="N10"/>
  <c r="J10"/>
  <c r="N37"/>
  <c r="O37"/>
  <c r="P37"/>
  <c r="N22"/>
  <c r="J22"/>
  <c r="O25"/>
  <c r="P25"/>
  <c r="N35"/>
  <c r="O35"/>
  <c r="P35"/>
  <c r="N21"/>
  <c r="O21"/>
  <c r="P21"/>
  <c r="N12"/>
  <c r="J12"/>
  <c r="O26"/>
  <c r="P26"/>
  <c r="N24"/>
  <c r="O24"/>
  <c r="P24"/>
  <c r="J23"/>
  <c r="O23"/>
  <c r="P23"/>
  <c r="N36"/>
  <c r="O36"/>
  <c r="P36"/>
  <c r="O13"/>
  <c r="P13"/>
  <c r="J41"/>
  <c r="O41"/>
  <c r="N28"/>
  <c r="J28"/>
  <c r="O15"/>
  <c r="P15"/>
  <c r="N27"/>
  <c r="J27"/>
  <c r="J29"/>
  <c r="O29"/>
  <c r="P29"/>
  <c r="N16"/>
  <c r="O16"/>
  <c r="P16"/>
  <c r="N20"/>
  <c r="O20"/>
  <c r="P20"/>
  <c r="J19"/>
  <c r="O19"/>
  <c r="P19"/>
  <c r="N6"/>
  <c r="J6"/>
  <c r="N18"/>
  <c r="O18"/>
  <c r="P18"/>
  <c r="O17"/>
  <c r="P17"/>
  <c r="N30"/>
  <c r="J30"/>
  <c r="J14"/>
  <c r="O14"/>
  <c r="P14"/>
  <c r="O31"/>
  <c r="P31"/>
  <c r="N38"/>
  <c r="J38"/>
  <c r="N39"/>
  <c r="O39"/>
  <c r="P39"/>
  <c r="J5"/>
  <c r="O5"/>
  <c r="P5"/>
  <c r="N8"/>
  <c r="J8"/>
  <c r="O4"/>
  <c r="P4"/>
  <c r="N3"/>
  <c r="J3"/>
  <c r="N7"/>
  <c r="O7"/>
  <c r="P7"/>
  <c r="N54"/>
  <c r="O54"/>
  <c r="P54"/>
  <c r="N53"/>
  <c r="J53"/>
  <c r="N52"/>
  <c r="J52"/>
  <c r="N51"/>
  <c r="J51"/>
  <c r="N50"/>
  <c r="O50"/>
  <c r="P50"/>
  <c r="J49"/>
  <c r="O49"/>
  <c r="P49"/>
  <c r="J48"/>
  <c r="O48"/>
  <c r="P48"/>
  <c r="N47"/>
  <c r="O47"/>
  <c r="P47"/>
  <c r="O8"/>
  <c r="P8"/>
  <c r="O10"/>
  <c r="P10"/>
  <c r="O11"/>
  <c r="P11"/>
  <c r="O33"/>
  <c r="P33"/>
  <c r="O32"/>
  <c r="P32"/>
  <c r="O9"/>
  <c r="P9"/>
  <c r="O40"/>
  <c r="P40"/>
  <c r="O34"/>
  <c r="P34"/>
  <c r="O3"/>
  <c r="P3"/>
  <c r="O51"/>
  <c r="P51"/>
  <c r="O52"/>
  <c r="P52"/>
  <c r="O53"/>
  <c r="P53"/>
  <c r="O38"/>
  <c r="P38"/>
  <c r="O30"/>
  <c r="P30"/>
  <c r="O6"/>
  <c r="P6"/>
  <c r="O27"/>
  <c r="P27"/>
  <c r="O28"/>
  <c r="P28"/>
  <c r="O12"/>
  <c r="P12"/>
  <c r="O22"/>
  <c r="P22"/>
</calcChain>
</file>

<file path=xl/sharedStrings.xml><?xml version="1.0" encoding="utf-8"?>
<sst xmlns="http://schemas.openxmlformats.org/spreadsheetml/2006/main" count="981" uniqueCount="196">
  <si>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</si>
  <si>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</si>
  <si>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</si>
  <si>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</si>
  <si>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</si>
  <si>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</si>
  <si>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</si>
  <si>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</si>
  <si>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</si>
  <si>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</si>
  <si>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</si>
  <si>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</si>
  <si>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</si>
  <si>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</si>
  <si>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</si>
  <si>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</si>
  <si>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</si>
  <si>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</si>
  <si>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</si>
  <si>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</si>
  <si>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</si>
  <si>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</si>
  <si>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</si>
  <si>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</si>
  <si>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</si>
  <si>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</si>
  <si>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</si>
  <si>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</si>
  <si>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</si>
  <si>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</si>
  <si>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</si>
  <si>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174</t>
  </si>
  <si>
    <t>195</t>
  </si>
  <si>
    <t>138</t>
  </si>
  <si>
    <t>130</t>
  </si>
  <si>
    <t>106</t>
  </si>
  <si>
    <t>150</t>
  </si>
  <si>
    <t>126</t>
  </si>
  <si>
    <t>95</t>
  </si>
  <si>
    <t>100</t>
  </si>
  <si>
    <t>94</t>
  </si>
  <si>
    <t>135</t>
  </si>
  <si>
    <t>90</t>
  </si>
  <si>
    <t>81</t>
  </si>
  <si>
    <t>75</t>
  </si>
  <si>
    <t>67</t>
  </si>
  <si>
    <t>85</t>
  </si>
  <si>
    <t>62</t>
  </si>
  <si>
    <t>BWT</t>
  </si>
  <si>
    <t>TOTAL</t>
  </si>
  <si>
    <t>CLASS</t>
  </si>
  <si>
    <t>BEST</t>
  </si>
  <si>
    <t>FIRST NAME</t>
  </si>
  <si>
    <t>SURNAME</t>
  </si>
  <si>
    <t>LOT</t>
  </si>
  <si>
    <t>C</t>
  </si>
  <si>
    <t>R</t>
  </si>
  <si>
    <t>SINCLAIR</t>
  </si>
  <si>
    <t>GROUP</t>
  </si>
  <si>
    <t>Group 2</t>
  </si>
  <si>
    <t>Group 1</t>
  </si>
  <si>
    <t>69kg</t>
  </si>
  <si>
    <t>1st</t>
  </si>
  <si>
    <t>2nd</t>
  </si>
  <si>
    <t>5th</t>
  </si>
  <si>
    <t>4th</t>
  </si>
  <si>
    <t>3rd</t>
  </si>
  <si>
    <t>6th</t>
  </si>
  <si>
    <t>Referees:</t>
  </si>
  <si>
    <t>63kg</t>
  </si>
  <si>
    <t>85kg</t>
  </si>
  <si>
    <t>8th</t>
  </si>
  <si>
    <t>9th</t>
  </si>
  <si>
    <t>7th</t>
  </si>
  <si>
    <t>10th</t>
  </si>
  <si>
    <t>Group 4</t>
  </si>
  <si>
    <t>94kg</t>
  </si>
  <si>
    <t>105kg</t>
  </si>
  <si>
    <t>COMPETITION NAME :- NI Open 2012</t>
  </si>
  <si>
    <t>VENUE :- University of Ulster: Jodranstown</t>
  </si>
  <si>
    <t>DATE     :-  Saturday 17th November 2012</t>
  </si>
  <si>
    <t>L</t>
  </si>
  <si>
    <t>Womens Sinclair</t>
  </si>
  <si>
    <t>SN1</t>
  </si>
  <si>
    <t>SN2</t>
  </si>
  <si>
    <t>SN3</t>
  </si>
  <si>
    <t>CJ1</t>
  </si>
  <si>
    <t>CJ2</t>
  </si>
  <si>
    <t>CJ3</t>
  </si>
  <si>
    <t>Billy</t>
  </si>
  <si>
    <t>Caball</t>
  </si>
  <si>
    <t>Sam</t>
  </si>
  <si>
    <t>Henderson</t>
  </si>
  <si>
    <t>Andrew</t>
  </si>
  <si>
    <t>Williams</t>
  </si>
  <si>
    <t>James</t>
  </si>
  <si>
    <t xml:space="preserve">Andy </t>
  </si>
  <si>
    <t>Pursell</t>
  </si>
  <si>
    <t>Alan</t>
  </si>
  <si>
    <t>Harrison</t>
  </si>
  <si>
    <t>Patrick</t>
  </si>
  <si>
    <t>Keane</t>
  </si>
  <si>
    <t>Hugh</t>
  </si>
  <si>
    <t>Gilmore</t>
  </si>
  <si>
    <t>Amer</t>
  </si>
  <si>
    <t>Ben</t>
  </si>
  <si>
    <t>Rose-Miles</t>
  </si>
  <si>
    <t>Stephanie</t>
  </si>
  <si>
    <t>Owens</t>
  </si>
  <si>
    <t xml:space="preserve">Martina </t>
  </si>
  <si>
    <t>Donnellan</t>
  </si>
  <si>
    <t>Lucy</t>
  </si>
  <si>
    <t>Moore-Fox</t>
  </si>
  <si>
    <t>Claire</t>
  </si>
  <si>
    <t>Sinead</t>
  </si>
  <si>
    <t>Ryan</t>
  </si>
  <si>
    <t>Aoife</t>
  </si>
  <si>
    <t>MacNeill</t>
  </si>
  <si>
    <t>Caoimhe</t>
  </si>
  <si>
    <t>McQuillan</t>
  </si>
  <si>
    <t>Abdelrahman</t>
  </si>
  <si>
    <t>Neil</t>
  </si>
  <si>
    <t>Alderdice</t>
  </si>
  <si>
    <t>Jake</t>
  </si>
  <si>
    <t>Baxter</t>
  </si>
  <si>
    <t>Darren</t>
  </si>
  <si>
    <t>Ross</t>
  </si>
  <si>
    <t>Stewart</t>
  </si>
  <si>
    <t>John</t>
  </si>
  <si>
    <t>McCullough</t>
  </si>
  <si>
    <t>Darragh</t>
  </si>
  <si>
    <t>King</t>
  </si>
  <si>
    <t>Stephen</t>
  </si>
  <si>
    <t>McDonnell</t>
  </si>
  <si>
    <t>Frank</t>
  </si>
  <si>
    <t>Folan</t>
  </si>
  <si>
    <t>Hyland</t>
  </si>
  <si>
    <t>Erin</t>
  </si>
  <si>
    <t>Grace</t>
  </si>
  <si>
    <t>Noel</t>
  </si>
  <si>
    <t>Fitzgibbon</t>
  </si>
  <si>
    <t>McGlynn</t>
  </si>
  <si>
    <t>McClurg</t>
  </si>
  <si>
    <t>Gareth</t>
  </si>
  <si>
    <t>Crooks</t>
  </si>
  <si>
    <t>Jon</t>
  </si>
  <si>
    <t>Pierre</t>
  </si>
  <si>
    <t>Close</t>
  </si>
  <si>
    <t>Colin</t>
  </si>
  <si>
    <t>Bell</t>
  </si>
  <si>
    <t>Gwilyn</t>
  </si>
  <si>
    <t>Pari</t>
  </si>
  <si>
    <t>Ian</t>
  </si>
  <si>
    <t>Critchlow</t>
  </si>
  <si>
    <t>David</t>
  </si>
  <si>
    <t>Mulqueen</t>
  </si>
  <si>
    <t>Swan</t>
  </si>
  <si>
    <t>Tom</t>
  </si>
  <si>
    <t>Collinson</t>
  </si>
  <si>
    <t>Dougan</t>
  </si>
  <si>
    <t>Small</t>
  </si>
  <si>
    <t>Davies</t>
  </si>
  <si>
    <t>Barry</t>
  </si>
  <si>
    <t>Kinsella</t>
  </si>
  <si>
    <t>Peter</t>
  </si>
  <si>
    <t>Darius</t>
  </si>
  <si>
    <t>Jokarzadeh</t>
  </si>
  <si>
    <t>Aaron</t>
  </si>
  <si>
    <t>Harry Leech</t>
  </si>
  <si>
    <t>Dee Lynch</t>
  </si>
  <si>
    <t>Laura Nolan</t>
  </si>
  <si>
    <t>62kg</t>
  </si>
  <si>
    <t>77kg</t>
  </si>
  <si>
    <t>75+kg</t>
  </si>
  <si>
    <t>58kg</t>
  </si>
  <si>
    <t>Patsy Conboy</t>
  </si>
  <si>
    <t>Ed Flood</t>
  </si>
  <si>
    <t>Aaron Small</t>
  </si>
  <si>
    <t>Jamie</t>
  </si>
  <si>
    <t>Grogan</t>
  </si>
  <si>
    <t>James Fleming</t>
  </si>
  <si>
    <t>Jimmy Jennings</t>
  </si>
  <si>
    <t>Neil Dougan</t>
  </si>
  <si>
    <t>x</t>
  </si>
  <si>
    <t>James Flemingand Ed Flood</t>
  </si>
  <si>
    <t>Jimmy Jennings and Dee Lynch</t>
  </si>
  <si>
    <t>Gemma</t>
  </si>
  <si>
    <t>CLUB</t>
  </si>
  <si>
    <t>56Kg</t>
  </si>
  <si>
    <t>Guest</t>
  </si>
  <si>
    <t>105+ Kg</t>
  </si>
  <si>
    <t>11th</t>
  </si>
  <si>
    <t>12th</t>
  </si>
  <si>
    <t>13th</t>
  </si>
  <si>
    <t>14th</t>
  </si>
  <si>
    <t>15th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</si>
</sst>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2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b/>
      <strike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8"/>
      <name val="Arial"/>
      <family val="2"/>
    </font>
    <font>
      <b/>
      <sz val="8.5"/>
      <name val="Arial"/>
      <family val="2"/>
    </font>
    <font>
      <b/>
      <sz val="8.5"/>
      <color rgb="FF0070C0"/>
      <name val="Arial"/>
      <family val="2"/>
    </font>
    <font>
      <b/>
      <sz val="8.5"/>
      <color indexed="10"/>
      <name val="Arial"/>
      <family val="2"/>
    </font>
    <font>
      <b/>
      <i/>
      <sz val="8.5"/>
      <name val="Arial"/>
      <family val="2"/>
    </font>
    <font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/>
    <xf numFmtId="0" fontId="1" fillId="0" borderId="0" xfId="0" applyFont="1" applyBorder="1"/>
    <xf numFmtId="0" fontId="8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7" xfId="0" applyFont="1" applyBorder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/>
    <xf numFmtId="0" fontId="1" fillId="4" borderId="6" xfId="0" applyFont="1" applyFill="1" applyBorder="1" applyAlignment="1">
      <alignment vertical="top" wrapText="1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>
      <alignment horizontal="center"/>
    </xf>
    <xf numFmtId="0" fontId="1" fillId="4" borderId="8" xfId="1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/>
    </xf>
    <xf numFmtId="0" fontId="1" fillId="4" borderId="6" xfId="1" applyNumberFormat="1" applyFont="1" applyFill="1" applyBorder="1" applyAlignment="1">
      <alignment horizontal="center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vertical="top" wrapText="1"/>
    </xf>
    <xf numFmtId="165" fontId="5" fillId="0" borderId="9" xfId="0" applyNumberFormat="1" applyFont="1" applyFill="1" applyBorder="1" applyAlignment="1">
      <alignment horizontal="left"/>
    </xf>
    <xf numFmtId="165" fontId="10" fillId="0" borderId="9" xfId="0" applyNumberFormat="1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left"/>
    </xf>
    <xf numFmtId="0" fontId="13" fillId="4" borderId="8" xfId="0" applyNumberFormat="1" applyFont="1" applyFill="1" applyBorder="1" applyAlignment="1">
      <alignment horizontal="center"/>
    </xf>
    <xf numFmtId="0" fontId="13" fillId="4" borderId="6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 applyProtection="1">
      <alignment horizontal="center"/>
      <protection locked="0"/>
    </xf>
    <xf numFmtId="0" fontId="13" fillId="4" borderId="6" xfId="0" applyNumberFormat="1" applyFont="1" applyFill="1" applyBorder="1" applyAlignment="1" applyProtection="1">
      <alignment horizontal="center"/>
      <protection locked="0"/>
    </xf>
    <xf numFmtId="0" fontId="14" fillId="6" borderId="8" xfId="0" applyNumberFormat="1" applyFont="1" applyFill="1" applyBorder="1" applyAlignment="1">
      <alignment horizontal="center"/>
    </xf>
    <xf numFmtId="0" fontId="14" fillId="6" borderId="6" xfId="0" applyNumberFormat="1" applyFont="1" applyFill="1" applyBorder="1" applyAlignment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0" xfId="2" applyFont="1" applyFill="1" applyBorder="1"/>
    <xf numFmtId="0" fontId="1" fillId="4" borderId="10" xfId="0" applyFont="1" applyFill="1" applyBorder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NumberFormat="1" applyFont="1" applyFill="1" applyBorder="1" applyAlignment="1" applyProtection="1">
      <alignment horizontal="center" wrapText="1"/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6" xfId="1" applyNumberFormat="1" applyFont="1" applyFill="1" applyBorder="1" applyAlignment="1" applyProtection="1">
      <alignment horizontal="center"/>
      <protection locked="0"/>
    </xf>
    <xf numFmtId="0" fontId="13" fillId="4" borderId="10" xfId="0" applyNumberFormat="1" applyFont="1" applyFill="1" applyBorder="1" applyAlignment="1">
      <alignment horizontal="center"/>
    </xf>
    <xf numFmtId="0" fontId="13" fillId="4" borderId="1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2" fontId="1" fillId="4" borderId="10" xfId="0" applyNumberFormat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4" borderId="10" xfId="1" applyNumberFormat="1" applyFont="1" applyFill="1" applyBorder="1" applyAlignment="1">
      <alignment horizontal="center"/>
    </xf>
    <xf numFmtId="0" fontId="14" fillId="6" borderId="10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 applyProtection="1">
      <alignment horizontal="center" wrapText="1"/>
      <protection locked="0"/>
    </xf>
    <xf numFmtId="0" fontId="1" fillId="8" borderId="6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right" vertical="top" wrapText="1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165" fontId="5" fillId="0" borderId="9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1" fillId="5" borderId="10" xfId="1" applyNumberFormat="1" applyFont="1" applyFill="1" applyBorder="1" applyAlignment="1">
      <alignment horizontal="center"/>
    </xf>
    <xf numFmtId="0" fontId="1" fillId="5" borderId="10" xfId="1" applyFont="1" applyFill="1" applyBorder="1" applyAlignment="1">
      <alignment horizontal="center"/>
    </xf>
    <xf numFmtId="0" fontId="1" fillId="5" borderId="6" xfId="1" applyNumberFormat="1" applyFont="1" applyFill="1" applyBorder="1" applyAlignment="1">
      <alignment horizontal="center"/>
    </xf>
    <xf numFmtId="0" fontId="1" fillId="5" borderId="8" xfId="1" applyFont="1" applyFill="1" applyBorder="1" applyAlignment="1">
      <alignment horizontal="center"/>
    </xf>
    <xf numFmtId="0" fontId="15" fillId="4" borderId="8" xfId="1" applyNumberFormat="1" applyFont="1" applyFill="1" applyBorder="1" applyAlignment="1">
      <alignment horizontal="center"/>
    </xf>
    <xf numFmtId="0" fontId="15" fillId="5" borderId="8" xfId="1" applyNumberFormat="1" applyFont="1" applyFill="1" applyBorder="1" applyAlignment="1">
      <alignment horizontal="center"/>
    </xf>
    <xf numFmtId="0" fontId="1" fillId="5" borderId="8" xfId="1" applyNumberFormat="1" applyFont="1" applyFill="1" applyBorder="1" applyAlignment="1">
      <alignment horizontal="center"/>
    </xf>
    <xf numFmtId="0" fontId="15" fillId="4" borderId="6" xfId="1" applyNumberFormat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5" fillId="5" borderId="6" xfId="1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4" borderId="6" xfId="2" applyFont="1" applyFill="1" applyBorder="1"/>
    <xf numFmtId="0" fontId="1" fillId="11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1" fillId="4" borderId="1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1" fillId="5" borderId="6" xfId="0" applyFont="1" applyFill="1" applyBorder="1"/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4" borderId="10" xfId="0" applyNumberFormat="1" applyFont="1" applyFill="1" applyBorder="1" applyAlignment="1" applyProtection="1">
      <alignment horizontal="center" wrapText="1"/>
      <protection locked="0"/>
    </xf>
    <xf numFmtId="0" fontId="1" fillId="5" borderId="10" xfId="0" applyFont="1" applyFill="1" applyBorder="1" applyProtection="1">
      <protection locked="0"/>
    </xf>
    <xf numFmtId="0" fontId="1" fillId="4" borderId="10" xfId="1" applyNumberFormat="1" applyFont="1" applyFill="1" applyBorder="1" applyAlignment="1" applyProtection="1">
      <alignment horizontal="center"/>
      <protection locked="0"/>
    </xf>
    <xf numFmtId="0" fontId="14" fillId="6" borderId="10" xfId="0" applyNumberFormat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4" fillId="6" borderId="6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13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1" applyNumberFormat="1" applyFont="1" applyFill="1" applyBorder="1" applyAlignment="1" applyProtection="1">
      <alignment horizont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5" fillId="4" borderId="6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5" fillId="5" borderId="6" xfId="1" applyNumberFormat="1" applyFont="1" applyFill="1" applyBorder="1" applyAlignment="1" applyProtection="1">
      <alignment horizontal="center"/>
      <protection locked="0"/>
    </xf>
    <xf numFmtId="0" fontId="1" fillId="11" borderId="6" xfId="0" applyFont="1" applyFill="1" applyBorder="1" applyAlignment="1" applyProtection="1">
      <alignment horizontal="center"/>
      <protection locked="0"/>
    </xf>
    <xf numFmtId="0" fontId="1" fillId="4" borderId="6" xfId="2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10" borderId="6" xfId="0" applyFont="1" applyFill="1" applyBorder="1" applyAlignment="1" applyProtection="1">
      <alignment horizontal="center" vertical="center" wrapText="1"/>
      <protection locked="0"/>
    </xf>
    <xf numFmtId="0" fontId="1" fillId="8" borderId="6" xfId="0" applyFont="1" applyFill="1" applyBorder="1" applyAlignment="1" applyProtection="1">
      <alignment horizont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  <protection locked="0"/>
    </xf>
    <xf numFmtId="0" fontId="1" fillId="11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0" borderId="0" xfId="0" applyNumberFormat="1" applyFont="1" applyBorder="1" applyAlignment="1" applyProtection="1">
      <alignment horizontal="center" wrapText="1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7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10" borderId="1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7" fillId="4" borderId="10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wrapText="1"/>
    </xf>
    <xf numFmtId="0" fontId="17" fillId="4" borderId="10" xfId="0" applyNumberFormat="1" applyFont="1" applyFill="1" applyBorder="1" applyAlignment="1">
      <alignment horizontal="center" wrapText="1"/>
    </xf>
    <xf numFmtId="0" fontId="17" fillId="5" borderId="10" xfId="0" applyFont="1" applyFill="1" applyBorder="1" applyAlignment="1">
      <alignment wrapText="1"/>
    </xf>
    <xf numFmtId="2" fontId="17" fillId="4" borderId="10" xfId="0" applyNumberFormat="1" applyFont="1" applyFill="1" applyBorder="1" applyAlignment="1">
      <alignment horizontal="center" wrapText="1"/>
    </xf>
    <xf numFmtId="0" fontId="17" fillId="4" borderId="10" xfId="1" applyNumberFormat="1" applyFont="1" applyFill="1" applyBorder="1" applyAlignment="1">
      <alignment horizontal="center" wrapText="1"/>
    </xf>
    <xf numFmtId="0" fontId="18" fillId="4" borderId="10" xfId="0" applyNumberFormat="1" applyFont="1" applyFill="1" applyBorder="1" applyAlignment="1">
      <alignment horizontal="center" wrapText="1"/>
    </xf>
    <xf numFmtId="0" fontId="18" fillId="4" borderId="10" xfId="0" applyNumberFormat="1" applyFont="1" applyFill="1" applyBorder="1" applyAlignment="1" applyProtection="1">
      <alignment horizontal="center" wrapText="1"/>
      <protection locked="0"/>
    </xf>
    <xf numFmtId="0" fontId="19" fillId="6" borderId="10" xfId="0" applyNumberFormat="1" applyFont="1" applyFill="1" applyBorder="1" applyAlignment="1">
      <alignment horizontal="center" wrapText="1"/>
    </xf>
    <xf numFmtId="0" fontId="17" fillId="4" borderId="1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wrapText="1"/>
    </xf>
    <xf numFmtId="0" fontId="17" fillId="4" borderId="6" xfId="0" applyNumberFormat="1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2" fontId="17" fillId="4" borderId="6" xfId="0" applyNumberFormat="1" applyFont="1" applyFill="1" applyBorder="1" applyAlignment="1">
      <alignment horizontal="center" wrapText="1"/>
    </xf>
    <xf numFmtId="0" fontId="17" fillId="4" borderId="6" xfId="1" applyFont="1" applyFill="1" applyBorder="1" applyAlignment="1">
      <alignment horizontal="center" wrapText="1"/>
    </xf>
    <xf numFmtId="0" fontId="18" fillId="4" borderId="6" xfId="0" applyNumberFormat="1" applyFont="1" applyFill="1" applyBorder="1" applyAlignment="1">
      <alignment horizontal="center" wrapText="1"/>
    </xf>
    <xf numFmtId="0" fontId="17" fillId="5" borderId="6" xfId="1" applyFont="1" applyFill="1" applyBorder="1" applyAlignment="1">
      <alignment horizontal="center" wrapText="1"/>
    </xf>
    <xf numFmtId="0" fontId="18" fillId="4" borderId="6" xfId="0" applyNumberFormat="1" applyFont="1" applyFill="1" applyBorder="1" applyAlignment="1" applyProtection="1">
      <alignment horizontal="center" wrapText="1"/>
      <protection locked="0"/>
    </xf>
    <xf numFmtId="0" fontId="19" fillId="6" borderId="6" xfId="0" applyNumberFormat="1" applyFont="1" applyFill="1" applyBorder="1" applyAlignment="1">
      <alignment horizontal="center" wrapText="1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4" borderId="6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vertical="top" wrapText="1"/>
    </xf>
    <xf numFmtId="0" fontId="17" fillId="13" borderId="6" xfId="0" applyFont="1" applyFill="1" applyBorder="1" applyAlignment="1">
      <alignment horizontal="center" wrapText="1"/>
    </xf>
    <xf numFmtId="0" fontId="17" fillId="4" borderId="6" xfId="1" applyNumberFormat="1" applyFont="1" applyFill="1" applyBorder="1" applyAlignment="1">
      <alignment horizontal="center" wrapText="1"/>
    </xf>
    <xf numFmtId="0" fontId="17" fillId="5" borderId="6" xfId="1" applyNumberFormat="1" applyFont="1" applyFill="1" applyBorder="1" applyAlignment="1">
      <alignment horizontal="center" wrapText="1"/>
    </xf>
    <xf numFmtId="0" fontId="17" fillId="8" borderId="6" xfId="0" applyFont="1" applyFill="1" applyBorder="1" applyAlignment="1">
      <alignment horizontal="center" wrapText="1"/>
    </xf>
    <xf numFmtId="0" fontId="20" fillId="4" borderId="6" xfId="1" applyNumberFormat="1" applyFont="1" applyFill="1" applyBorder="1" applyAlignment="1">
      <alignment horizontal="center" wrapText="1"/>
    </xf>
    <xf numFmtId="0" fontId="20" fillId="5" borderId="6" xfId="1" applyNumberFormat="1" applyFont="1" applyFill="1" applyBorder="1" applyAlignment="1">
      <alignment horizontal="center" wrapText="1"/>
    </xf>
    <xf numFmtId="0" fontId="17" fillId="4" borderId="6" xfId="0" applyFont="1" applyFill="1" applyBorder="1" applyAlignment="1" applyProtection="1">
      <alignment wrapText="1"/>
      <protection locked="0"/>
    </xf>
    <xf numFmtId="0" fontId="17" fillId="11" borderId="6" xfId="0" applyFont="1" applyFill="1" applyBorder="1" applyAlignment="1">
      <alignment horizontal="center" wrapText="1"/>
    </xf>
    <xf numFmtId="0" fontId="17" fillId="4" borderId="6" xfId="2" applyFont="1" applyFill="1" applyBorder="1" applyAlignment="1">
      <alignment wrapText="1"/>
    </xf>
    <xf numFmtId="0" fontId="17" fillId="10" borderId="6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0" fontId="17" fillId="12" borderId="6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wrapText="1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10" borderId="8" xfId="0" applyFont="1" applyFill="1" applyBorder="1" applyAlignment="1">
      <alignment horizontal="center" wrapText="1"/>
    </xf>
    <xf numFmtId="0" fontId="17" fillId="4" borderId="8" xfId="1" applyFont="1" applyFill="1" applyBorder="1" applyAlignment="1">
      <alignment horizontal="center" wrapText="1"/>
    </xf>
    <xf numFmtId="0" fontId="17" fillId="5" borderId="8" xfId="1" applyNumberFormat="1" applyFont="1" applyFill="1" applyBorder="1" applyAlignment="1">
      <alignment horizontal="center" wrapText="1"/>
    </xf>
    <xf numFmtId="0" fontId="18" fillId="4" borderId="8" xfId="0" applyNumberFormat="1" applyFont="1" applyFill="1" applyBorder="1" applyAlignment="1">
      <alignment horizontal="center" wrapText="1"/>
    </xf>
    <xf numFmtId="0" fontId="17" fillId="4" borderId="8" xfId="1" applyNumberFormat="1" applyFont="1" applyFill="1" applyBorder="1" applyAlignment="1">
      <alignment horizontal="center" wrapText="1"/>
    </xf>
    <xf numFmtId="0" fontId="18" fillId="4" borderId="8" xfId="0" applyNumberFormat="1" applyFont="1" applyFill="1" applyBorder="1" applyAlignment="1" applyProtection="1">
      <alignment horizontal="center" wrapText="1"/>
      <protection locked="0"/>
    </xf>
    <xf numFmtId="0" fontId="19" fillId="6" borderId="8" xfId="0" applyNumberFormat="1" applyFont="1" applyFill="1" applyBorder="1" applyAlignment="1">
      <alignment horizontal="center" wrapText="1"/>
    </xf>
    <xf numFmtId="2" fontId="17" fillId="4" borderId="8" xfId="0" applyNumberFormat="1" applyFont="1" applyFill="1" applyBorder="1" applyAlignment="1">
      <alignment horizontal="center" wrapText="1"/>
    </xf>
    <xf numFmtId="0" fontId="17" fillId="11" borderId="8" xfId="0" applyFont="1" applyFill="1" applyBorder="1" applyAlignment="1">
      <alignment horizontal="center" wrapText="1"/>
    </xf>
    <xf numFmtId="0" fontId="17" fillId="4" borderId="8" xfId="0" applyFont="1" applyFill="1" applyBorder="1" applyAlignment="1" applyProtection="1">
      <alignment wrapText="1"/>
      <protection locked="0"/>
    </xf>
    <xf numFmtId="0" fontId="17" fillId="4" borderId="8" xfId="0" applyNumberFormat="1" applyFont="1" applyFill="1" applyBorder="1" applyAlignment="1">
      <alignment horizontal="center" wrapText="1"/>
    </xf>
    <xf numFmtId="0" fontId="17" fillId="13" borderId="8" xfId="0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0" fontId="17" fillId="7" borderId="8" xfId="0" applyFont="1" applyFill="1" applyBorder="1" applyAlignment="1">
      <alignment horizontal="center" wrapText="1"/>
    </xf>
    <xf numFmtId="0" fontId="17" fillId="4" borderId="8" xfId="2" applyFont="1" applyFill="1" applyBorder="1" applyAlignment="1">
      <alignment wrapText="1"/>
    </xf>
    <xf numFmtId="0" fontId="1" fillId="5" borderId="10" xfId="1" quotePrefix="1" applyNumberFormat="1" applyFont="1" applyFill="1" applyBorder="1" applyAlignment="1" applyProtection="1">
      <alignment horizontal="center"/>
      <protection locked="0"/>
    </xf>
    <xf numFmtId="0" fontId="1" fillId="5" borderId="6" xfId="1" quotePrefix="1" applyFont="1" applyFill="1" applyBorder="1" applyAlignment="1" applyProtection="1">
      <alignment horizontal="center"/>
      <protection locked="0"/>
    </xf>
    <xf numFmtId="0" fontId="1" fillId="5" borderId="6" xfId="1" quotePrefix="1" applyNumberFormat="1" applyFont="1" applyFill="1" applyBorder="1" applyAlignment="1" applyProtection="1">
      <alignment horizontal="center"/>
      <protection locked="0"/>
    </xf>
    <xf numFmtId="0" fontId="1" fillId="5" borderId="6" xfId="1" quotePrefix="1" applyNumberFormat="1" applyFont="1" applyFill="1" applyBorder="1" applyAlignment="1">
      <alignment horizontal="center"/>
    </xf>
    <xf numFmtId="0" fontId="1" fillId="5" borderId="6" xfId="1" quotePrefix="1" applyFont="1" applyFill="1" applyBorder="1" applyAlignment="1">
      <alignment horizontal="center"/>
    </xf>
    <xf numFmtId="0" fontId="1" fillId="5" borderId="8" xfId="1" quotePrefix="1" applyNumberFormat="1" applyFont="1" applyFill="1" applyBorder="1" applyAlignment="1">
      <alignment horizontal="center"/>
    </xf>
    <xf numFmtId="0" fontId="17" fillId="5" borderId="10" xfId="1" quotePrefix="1" applyNumberFormat="1" applyFont="1" applyFill="1" applyBorder="1" applyAlignment="1">
      <alignment horizontal="center" wrapText="1"/>
    </xf>
    <xf numFmtId="0" fontId="17" fillId="5" borderId="6" xfId="1" quotePrefix="1" applyFont="1" applyFill="1" applyBorder="1" applyAlignment="1">
      <alignment horizontal="center" wrapText="1"/>
    </xf>
    <xf numFmtId="0" fontId="17" fillId="5" borderId="6" xfId="1" quotePrefix="1" applyNumberFormat="1" applyFont="1" applyFill="1" applyBorder="1" applyAlignment="1">
      <alignment horizont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89"/>
  <sheetViews>
    <sheetView tabSelected="1" showRuler="0" view="pageLayout" zoomScale="80" zoomScaleNormal="82" zoomScalePageLayoutView="82" workbookViewId="0">
      <selection activeCell="A19" sqref="A19:XFD19"/>
    </sheetView>
  </sheetViews>
  <sheetFormatPr baseColWidth="10" defaultColWidth="8.83203125" defaultRowHeight="12"/>
  <cols>
    <col min="1" max="1" width="4.5" customWidth="1"/>
    <col min="2" max="2" width="12.33203125" customWidth="1"/>
    <col min="3" max="3" width="14.33203125" customWidth="1"/>
    <col min="4" max="4" width="17.1640625" style="9" customWidth="1"/>
    <col min="5" max="5" width="8.5" customWidth="1"/>
    <col min="6" max="6" width="7.3320312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14" customWidth="1"/>
    <col min="18" max="18" width="0.6640625" customWidth="1"/>
    <col min="21" max="21" width="22.83203125" customWidth="1"/>
    <col min="22" max="22" width="13" customWidth="1"/>
    <col min="36" max="36" width="13.6640625" customWidth="1"/>
  </cols>
  <sheetData>
    <row r="1" spans="1:32" s="3" customFormat="1" ht="4.5" customHeight="1" thickBot="1">
      <c r="A1" s="122"/>
      <c r="B1" s="123"/>
      <c r="C1" s="123"/>
      <c r="D1" s="126"/>
      <c r="F1" s="123"/>
      <c r="G1" s="125"/>
      <c r="I1" s="123"/>
      <c r="K1" s="128"/>
      <c r="L1" s="123"/>
      <c r="M1" s="123"/>
      <c r="N1" s="123"/>
      <c r="P1" s="123"/>
      <c r="Q1" s="123"/>
      <c r="R1" s="2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2" ht="20.25" customHeight="1" thickTop="1" thickBot="1">
      <c r="A2" s="19" t="s">
        <v>54</v>
      </c>
      <c r="B2" s="7" t="s">
        <v>52</v>
      </c>
      <c r="C2" s="7" t="s">
        <v>53</v>
      </c>
      <c r="D2" s="7" t="s">
        <v>187</v>
      </c>
      <c r="E2" s="7" t="s">
        <v>50</v>
      </c>
      <c r="F2" s="7" t="s">
        <v>48</v>
      </c>
      <c r="G2" s="130" t="s">
        <v>83</v>
      </c>
      <c r="H2" s="78" t="s">
        <v>84</v>
      </c>
      <c r="I2" s="131" t="s">
        <v>85</v>
      </c>
      <c r="J2" s="7" t="s">
        <v>51</v>
      </c>
      <c r="K2" s="132" t="s">
        <v>86</v>
      </c>
      <c r="L2" s="79" t="s">
        <v>87</v>
      </c>
      <c r="M2" s="24" t="s">
        <v>88</v>
      </c>
      <c r="N2" s="7" t="s">
        <v>51</v>
      </c>
      <c r="O2" s="7" t="s">
        <v>49</v>
      </c>
      <c r="P2" s="24" t="s">
        <v>57</v>
      </c>
      <c r="Q2" s="79"/>
      <c r="R2" s="25"/>
    </row>
    <row r="3" spans="1:32" ht="13.5" customHeight="1" thickTop="1" thickBot="1">
      <c r="A3" s="66"/>
      <c r="B3" s="52" t="s">
        <v>91</v>
      </c>
      <c r="C3" s="121" t="s">
        <v>92</v>
      </c>
      <c r="D3" s="50"/>
      <c r="E3" s="133" t="s">
        <v>188</v>
      </c>
      <c r="F3" s="68">
        <v>45.3</v>
      </c>
      <c r="G3" s="70">
        <v>50</v>
      </c>
      <c r="H3" s="95">
        <v>52</v>
      </c>
      <c r="I3" s="70">
        <v>52</v>
      </c>
      <c r="J3" s="59">
        <f>MAX(G3:I3)</f>
        <v>52</v>
      </c>
      <c r="K3" s="69">
        <v>63</v>
      </c>
      <c r="L3" s="69">
        <v>65</v>
      </c>
      <c r="M3" s="70">
        <v>67</v>
      </c>
      <c r="N3" s="60">
        <f>MAX(K3:M3)</f>
        <v>67</v>
      </c>
      <c r="O3" s="71">
        <f t="shared" ref="O3:O41" si="0">J3+N3</f>
        <v>119</v>
      </c>
      <c r="P3" s="68">
        <f t="shared" ref="P3:P40" si="1">O3*10^(0.784780654*LOG10(173.961/F3)^2)</f>
        <v>220.55932001719381</v>
      </c>
      <c r="Q3" s="50" t="s">
        <v>62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ht="12.75" customHeight="1" thickBot="1">
      <c r="A4" s="23"/>
      <c r="B4" s="54" t="s">
        <v>93</v>
      </c>
      <c r="C4" s="55" t="s">
        <v>94</v>
      </c>
      <c r="D4" s="38"/>
      <c r="E4" s="113" t="s">
        <v>188</v>
      </c>
      <c r="F4" s="36">
        <v>41.8</v>
      </c>
      <c r="G4" s="39">
        <v>30</v>
      </c>
      <c r="H4" s="39">
        <v>32</v>
      </c>
      <c r="I4" s="97">
        <v>35</v>
      </c>
      <c r="J4" s="45">
        <v>32</v>
      </c>
      <c r="K4" s="39">
        <v>45</v>
      </c>
      <c r="L4" s="103">
        <v>50</v>
      </c>
      <c r="M4" s="97">
        <v>50</v>
      </c>
      <c r="N4" s="47">
        <v>45</v>
      </c>
      <c r="O4" s="49">
        <f t="shared" si="0"/>
        <v>77</v>
      </c>
      <c r="P4" s="36">
        <f t="shared" si="1"/>
        <v>153.97701629951476</v>
      </c>
      <c r="Q4" s="38" t="s">
        <v>63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</row>
    <row r="5" spans="1:32" ht="13.5" customHeight="1" thickBot="1">
      <c r="A5" s="23"/>
      <c r="B5" s="55" t="s">
        <v>96</v>
      </c>
      <c r="C5" s="55" t="s">
        <v>97</v>
      </c>
      <c r="D5" s="35"/>
      <c r="E5" s="116" t="s">
        <v>171</v>
      </c>
      <c r="F5" s="36">
        <v>58.5</v>
      </c>
      <c r="G5" s="39">
        <v>49</v>
      </c>
      <c r="H5" s="103">
        <v>51</v>
      </c>
      <c r="I5" s="37">
        <v>52</v>
      </c>
      <c r="J5" s="45">
        <f>MAX(G5:I5)</f>
        <v>52</v>
      </c>
      <c r="K5" s="39">
        <v>59</v>
      </c>
      <c r="L5" s="39">
        <v>62</v>
      </c>
      <c r="M5" s="97">
        <v>65</v>
      </c>
      <c r="N5" s="47">
        <v>62</v>
      </c>
      <c r="O5" s="49">
        <f t="shared" si="0"/>
        <v>114</v>
      </c>
      <c r="P5" s="36">
        <f t="shared" si="1"/>
        <v>170.88458341923987</v>
      </c>
      <c r="Q5" s="38" t="s">
        <v>62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13.5" customHeight="1" thickBot="1">
      <c r="A6" s="23"/>
      <c r="B6" s="55" t="s">
        <v>126</v>
      </c>
      <c r="C6" s="55" t="s">
        <v>127</v>
      </c>
      <c r="D6" s="23"/>
      <c r="E6" s="120" t="s">
        <v>61</v>
      </c>
      <c r="F6" s="36">
        <v>67.599999999999994</v>
      </c>
      <c r="G6" s="103">
        <v>75</v>
      </c>
      <c r="H6" s="39">
        <v>75</v>
      </c>
      <c r="I6" s="37">
        <v>80</v>
      </c>
      <c r="J6" s="45">
        <f>MAX(G6:I6)</f>
        <v>80</v>
      </c>
      <c r="K6" s="39">
        <v>95</v>
      </c>
      <c r="L6" s="251" t="s">
        <v>39</v>
      </c>
      <c r="M6" s="37" t="s">
        <v>183</v>
      </c>
      <c r="N6" s="47">
        <f t="shared" ref="N6:N12" si="2">MAX(K6:M6)</f>
        <v>95</v>
      </c>
      <c r="O6" s="49">
        <f t="shared" si="0"/>
        <v>175</v>
      </c>
      <c r="P6" s="36">
        <f t="shared" si="1"/>
        <v>237.29303061460462</v>
      </c>
      <c r="Q6" s="38" t="s">
        <v>62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ht="13.5" customHeight="1" thickBot="1">
      <c r="A7" s="23"/>
      <c r="B7" s="118" t="s">
        <v>89</v>
      </c>
      <c r="C7" s="54" t="s">
        <v>90</v>
      </c>
      <c r="D7" s="38"/>
      <c r="E7" s="119" t="s">
        <v>61</v>
      </c>
      <c r="F7" s="23">
        <v>68</v>
      </c>
      <c r="G7" s="39">
        <v>36</v>
      </c>
      <c r="H7" s="39">
        <v>40</v>
      </c>
      <c r="I7" s="97">
        <v>42</v>
      </c>
      <c r="J7" s="45">
        <v>40</v>
      </c>
      <c r="K7" s="39">
        <v>46</v>
      </c>
      <c r="L7" s="103">
        <v>48</v>
      </c>
      <c r="M7" s="37">
        <v>48</v>
      </c>
      <c r="N7" s="47">
        <f t="shared" si="2"/>
        <v>48</v>
      </c>
      <c r="O7" s="49">
        <f t="shared" si="0"/>
        <v>88</v>
      </c>
      <c r="P7" s="36">
        <f t="shared" si="1"/>
        <v>118.87318218882747</v>
      </c>
      <c r="Q7" s="38" t="s">
        <v>63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ht="13.5" customHeight="1" thickBot="1">
      <c r="A8" s="23"/>
      <c r="B8" s="55" t="s">
        <v>95</v>
      </c>
      <c r="C8" s="55" t="s">
        <v>94</v>
      </c>
      <c r="D8" s="23"/>
      <c r="E8" s="119" t="s">
        <v>61</v>
      </c>
      <c r="F8" s="36">
        <v>63.6</v>
      </c>
      <c r="G8" s="39">
        <v>25</v>
      </c>
      <c r="H8" s="39">
        <v>27</v>
      </c>
      <c r="I8" s="37">
        <v>28</v>
      </c>
      <c r="J8" s="45">
        <f>MAX(G8:I8)</f>
        <v>28</v>
      </c>
      <c r="K8" s="39">
        <v>30</v>
      </c>
      <c r="L8" s="39">
        <v>35</v>
      </c>
      <c r="M8" s="37">
        <v>37</v>
      </c>
      <c r="N8" s="47">
        <f t="shared" si="2"/>
        <v>37</v>
      </c>
      <c r="O8" s="49">
        <f t="shared" si="0"/>
        <v>65</v>
      </c>
      <c r="P8" s="36">
        <f t="shared" si="1"/>
        <v>91.786445730876267</v>
      </c>
      <c r="Q8" s="38" t="s">
        <v>66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9" spans="1:32" ht="13.5" customHeight="1" thickBot="1">
      <c r="A9" s="23"/>
      <c r="B9" s="28" t="s">
        <v>164</v>
      </c>
      <c r="C9" s="28" t="s">
        <v>127</v>
      </c>
      <c r="D9" s="35"/>
      <c r="E9" s="112" t="s">
        <v>172</v>
      </c>
      <c r="F9" s="36">
        <v>73.5</v>
      </c>
      <c r="G9" s="39">
        <v>104</v>
      </c>
      <c r="H9" s="39">
        <v>108</v>
      </c>
      <c r="I9" s="39">
        <v>110</v>
      </c>
      <c r="J9" s="45">
        <f>MAX(G9:I9)</f>
        <v>110</v>
      </c>
      <c r="K9" s="103">
        <v>130</v>
      </c>
      <c r="L9" s="39">
        <v>132</v>
      </c>
      <c r="M9" s="251" t="s">
        <v>33</v>
      </c>
      <c r="N9" s="47">
        <f t="shared" si="2"/>
        <v>132</v>
      </c>
      <c r="O9" s="49">
        <f t="shared" si="0"/>
        <v>242</v>
      </c>
      <c r="P9" s="36">
        <f t="shared" si="1"/>
        <v>311.66207889005682</v>
      </c>
      <c r="Q9" s="38" t="s">
        <v>62</v>
      </c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2" ht="12.75" customHeight="1" thickBot="1">
      <c r="A10" s="23"/>
      <c r="B10" s="29" t="s">
        <v>121</v>
      </c>
      <c r="C10" s="29" t="s">
        <v>159</v>
      </c>
      <c r="D10" s="40"/>
      <c r="E10" s="112" t="s">
        <v>172</v>
      </c>
      <c r="F10" s="23">
        <v>71.900000000000006</v>
      </c>
      <c r="G10" s="39">
        <v>95</v>
      </c>
      <c r="H10" s="39">
        <v>100</v>
      </c>
      <c r="I10" s="39">
        <v>107</v>
      </c>
      <c r="J10" s="45">
        <f>MAX(G10:I10)</f>
        <v>107</v>
      </c>
      <c r="K10" s="39">
        <v>124</v>
      </c>
      <c r="L10" s="39">
        <v>128</v>
      </c>
      <c r="M10" s="39">
        <v>133</v>
      </c>
      <c r="N10" s="47">
        <f>MAX(K10:M10)</f>
        <v>133</v>
      </c>
      <c r="O10" s="49">
        <f>J10+N10</f>
        <v>240</v>
      </c>
      <c r="P10" s="36">
        <f>O10*10^(0.784780654*LOG10(173.961/F10)^2)</f>
        <v>313.15905224487619</v>
      </c>
      <c r="Q10" s="38" t="s">
        <v>63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</row>
    <row r="11" spans="1:32" ht="13" thickBot="1">
      <c r="A11" s="23"/>
      <c r="B11" s="28" t="s">
        <v>95</v>
      </c>
      <c r="C11" s="28" t="s">
        <v>160</v>
      </c>
      <c r="D11" s="35"/>
      <c r="E11" s="112" t="s">
        <v>172</v>
      </c>
      <c r="F11" s="36">
        <v>72.3</v>
      </c>
      <c r="G11" s="37">
        <v>100</v>
      </c>
      <c r="H11" s="37">
        <v>103</v>
      </c>
      <c r="I11" s="250" t="s">
        <v>35</v>
      </c>
      <c r="J11" s="45">
        <f>MAX(G11:I11)</f>
        <v>103</v>
      </c>
      <c r="K11" s="37">
        <v>120</v>
      </c>
      <c r="L11" s="37">
        <v>124</v>
      </c>
      <c r="M11" s="250" t="s">
        <v>37</v>
      </c>
      <c r="N11" s="47">
        <f t="shared" si="2"/>
        <v>124</v>
      </c>
      <c r="O11" s="49">
        <f t="shared" si="0"/>
        <v>227</v>
      </c>
      <c r="P11" s="36">
        <f t="shared" si="1"/>
        <v>295.21132329107479</v>
      </c>
      <c r="Q11" s="38" t="s">
        <v>66</v>
      </c>
      <c r="R11" s="13"/>
    </row>
    <row r="12" spans="1:32" ht="13" thickBot="1">
      <c r="A12" s="23"/>
      <c r="B12" s="28" t="s">
        <v>150</v>
      </c>
      <c r="C12" s="28" t="s">
        <v>151</v>
      </c>
      <c r="D12" s="35"/>
      <c r="E12" s="112" t="s">
        <v>172</v>
      </c>
      <c r="F12" s="36">
        <v>74.099999999999994</v>
      </c>
      <c r="G12" s="37">
        <v>90</v>
      </c>
      <c r="H12" s="97">
        <v>95</v>
      </c>
      <c r="I12" s="37">
        <v>95</v>
      </c>
      <c r="J12" s="45">
        <f>MAX(G12:I12)</f>
        <v>95</v>
      </c>
      <c r="K12" s="37">
        <v>110</v>
      </c>
      <c r="L12" s="37">
        <v>113</v>
      </c>
      <c r="M12" s="37">
        <v>116</v>
      </c>
      <c r="N12" s="47">
        <f t="shared" si="2"/>
        <v>116</v>
      </c>
      <c r="O12" s="49">
        <f t="shared" si="0"/>
        <v>211</v>
      </c>
      <c r="P12" s="36">
        <f t="shared" si="1"/>
        <v>270.45016341472984</v>
      </c>
      <c r="Q12" s="38" t="s">
        <v>65</v>
      </c>
      <c r="R12" s="13"/>
    </row>
    <row r="13" spans="1:32" ht="13" thickBot="1">
      <c r="A13" s="23"/>
      <c r="B13" s="29" t="s">
        <v>100</v>
      </c>
      <c r="C13" s="29" t="s">
        <v>142</v>
      </c>
      <c r="D13" s="40"/>
      <c r="E13" s="112" t="s">
        <v>172</v>
      </c>
      <c r="F13" s="23">
        <v>75.3</v>
      </c>
      <c r="G13" s="103">
        <v>90</v>
      </c>
      <c r="H13" s="39">
        <v>93</v>
      </c>
      <c r="I13" s="103">
        <v>100</v>
      </c>
      <c r="J13" s="45">
        <v>93</v>
      </c>
      <c r="K13" s="103">
        <v>105</v>
      </c>
      <c r="L13" s="39">
        <v>108</v>
      </c>
      <c r="M13" s="103">
        <v>114</v>
      </c>
      <c r="N13" s="47">
        <v>108</v>
      </c>
      <c r="O13" s="49">
        <f t="shared" si="0"/>
        <v>201</v>
      </c>
      <c r="P13" s="36">
        <f t="shared" si="1"/>
        <v>255.25863255716953</v>
      </c>
      <c r="Q13" s="38" t="s">
        <v>64</v>
      </c>
      <c r="R13" s="13"/>
    </row>
    <row r="14" spans="1:32" ht="13" thickBot="1">
      <c r="A14" s="23"/>
      <c r="B14" s="28" t="s">
        <v>104</v>
      </c>
      <c r="C14" s="28" t="s">
        <v>120</v>
      </c>
      <c r="D14" s="35"/>
      <c r="E14" s="115" t="s">
        <v>172</v>
      </c>
      <c r="F14" s="36">
        <v>70.2</v>
      </c>
      <c r="G14" s="103">
        <v>75</v>
      </c>
      <c r="H14" s="39">
        <v>78</v>
      </c>
      <c r="I14" s="37">
        <v>82</v>
      </c>
      <c r="J14" s="45">
        <f>MAX(G14:I14)</f>
        <v>82</v>
      </c>
      <c r="K14" s="39">
        <v>100</v>
      </c>
      <c r="L14" s="39">
        <v>105</v>
      </c>
      <c r="M14" s="97">
        <v>109</v>
      </c>
      <c r="N14" s="47">
        <v>105</v>
      </c>
      <c r="O14" s="49">
        <f t="shared" si="0"/>
        <v>187</v>
      </c>
      <c r="P14" s="36">
        <f t="shared" si="1"/>
        <v>247.59325499744045</v>
      </c>
      <c r="Q14" s="38" t="s">
        <v>67</v>
      </c>
      <c r="R14" s="13"/>
    </row>
    <row r="15" spans="1:32" ht="13" thickBot="1">
      <c r="A15" s="23"/>
      <c r="B15" s="28" t="s">
        <v>137</v>
      </c>
      <c r="C15" s="28" t="s">
        <v>138</v>
      </c>
      <c r="D15" s="35"/>
      <c r="E15" s="112" t="s">
        <v>172</v>
      </c>
      <c r="F15" s="36">
        <v>72.099999999999994</v>
      </c>
      <c r="G15" s="39">
        <v>81</v>
      </c>
      <c r="H15" s="39">
        <v>84</v>
      </c>
      <c r="I15" s="97">
        <v>87</v>
      </c>
      <c r="J15" s="45">
        <v>84</v>
      </c>
      <c r="K15" s="39">
        <v>99</v>
      </c>
      <c r="L15" s="103">
        <v>103</v>
      </c>
      <c r="M15" s="97">
        <v>105</v>
      </c>
      <c r="N15" s="47">
        <v>99</v>
      </c>
      <c r="O15" s="49">
        <f t="shared" si="0"/>
        <v>183</v>
      </c>
      <c r="P15" s="36">
        <f t="shared" si="1"/>
        <v>238.38525484750781</v>
      </c>
      <c r="Q15" s="38" t="s">
        <v>73</v>
      </c>
      <c r="R15" s="13"/>
    </row>
    <row r="16" spans="1:32" ht="13" thickBot="1">
      <c r="A16" s="23"/>
      <c r="B16" s="28" t="s">
        <v>132</v>
      </c>
      <c r="C16" s="28" t="s">
        <v>133</v>
      </c>
      <c r="D16" s="35"/>
      <c r="E16" s="112" t="s">
        <v>172</v>
      </c>
      <c r="F16" s="36">
        <v>70.5</v>
      </c>
      <c r="G16" s="103">
        <v>77</v>
      </c>
      <c r="H16" s="39">
        <v>79</v>
      </c>
      <c r="I16" s="97">
        <v>82</v>
      </c>
      <c r="J16" s="45">
        <v>79</v>
      </c>
      <c r="K16" s="39">
        <v>95</v>
      </c>
      <c r="L16" s="103">
        <v>100</v>
      </c>
      <c r="M16" s="37">
        <v>100</v>
      </c>
      <c r="N16" s="47">
        <f>MAX(K16:M16)</f>
        <v>100</v>
      </c>
      <c r="O16" s="49">
        <f>J16+N16</f>
        <v>179</v>
      </c>
      <c r="P16" s="36">
        <f>O16*10^(0.784780654*LOG10(173.961/F16)^2)</f>
        <v>236.37813337827811</v>
      </c>
      <c r="Q16" s="38" t="s">
        <v>71</v>
      </c>
      <c r="R16" s="13"/>
    </row>
    <row r="17" spans="1:18" ht="13" thickBot="1">
      <c r="A17" s="23"/>
      <c r="B17" s="54" t="s">
        <v>123</v>
      </c>
      <c r="C17" s="55" t="s">
        <v>124</v>
      </c>
      <c r="D17" s="38"/>
      <c r="E17" s="112" t="s">
        <v>172</v>
      </c>
      <c r="F17" s="36">
        <v>70.3</v>
      </c>
      <c r="G17" s="37">
        <v>75</v>
      </c>
      <c r="H17" s="37">
        <v>78</v>
      </c>
      <c r="I17" s="97">
        <v>81</v>
      </c>
      <c r="J17" s="45">
        <v>78</v>
      </c>
      <c r="K17" s="39">
        <v>92</v>
      </c>
      <c r="L17" s="103">
        <v>96</v>
      </c>
      <c r="M17" s="97">
        <v>96</v>
      </c>
      <c r="N17" s="47">
        <v>92</v>
      </c>
      <c r="O17" s="49">
        <f>J17+N17</f>
        <v>170</v>
      </c>
      <c r="P17" s="36">
        <f>O17*10^(0.784780654*LOG10(173.961/F17)^2)</f>
        <v>224.88682108326552</v>
      </c>
      <c r="Q17" s="38" t="s">
        <v>72</v>
      </c>
      <c r="R17" s="13"/>
    </row>
    <row r="18" spans="1:18" ht="14.25" customHeight="1" thickBot="1">
      <c r="A18" s="23"/>
      <c r="B18" s="54" t="s">
        <v>125</v>
      </c>
      <c r="C18" s="55" t="s">
        <v>94</v>
      </c>
      <c r="D18" s="38"/>
      <c r="E18" s="112" t="s">
        <v>172</v>
      </c>
      <c r="F18" s="36">
        <v>75.900000000000006</v>
      </c>
      <c r="G18" s="39">
        <v>72</v>
      </c>
      <c r="H18" s="39">
        <v>75</v>
      </c>
      <c r="I18" s="97">
        <v>77</v>
      </c>
      <c r="J18" s="45">
        <v>75</v>
      </c>
      <c r="K18" s="39">
        <v>90</v>
      </c>
      <c r="L18" s="103">
        <v>95</v>
      </c>
      <c r="M18" s="37">
        <v>101</v>
      </c>
      <c r="N18" s="47">
        <f>MAX(K18:M18)</f>
        <v>101</v>
      </c>
      <c r="O18" s="49">
        <f t="shared" si="0"/>
        <v>176</v>
      </c>
      <c r="P18" s="36">
        <f t="shared" si="1"/>
        <v>222.50460396738632</v>
      </c>
      <c r="Q18" s="38" t="s">
        <v>74</v>
      </c>
      <c r="R18" s="13"/>
    </row>
    <row r="19" spans="1:18" ht="13" thickBot="1">
      <c r="A19" s="23"/>
      <c r="B19" s="55" t="s">
        <v>128</v>
      </c>
      <c r="C19" s="55" t="s">
        <v>129</v>
      </c>
      <c r="D19" s="35"/>
      <c r="E19" s="112" t="s">
        <v>172</v>
      </c>
      <c r="F19" s="36">
        <v>74.7</v>
      </c>
      <c r="G19" s="39">
        <v>78</v>
      </c>
      <c r="H19" s="251" t="s">
        <v>43</v>
      </c>
      <c r="I19" s="250" t="s">
        <v>43</v>
      </c>
      <c r="J19" s="45">
        <f>MAX(G19:I19)</f>
        <v>78</v>
      </c>
      <c r="K19" s="103">
        <v>90</v>
      </c>
      <c r="L19" s="39">
        <v>90</v>
      </c>
      <c r="M19" s="97">
        <v>95</v>
      </c>
      <c r="N19" s="47">
        <v>90</v>
      </c>
      <c r="O19" s="49">
        <f t="shared" si="0"/>
        <v>168</v>
      </c>
      <c r="P19" s="36">
        <f t="shared" si="1"/>
        <v>214.33161960368776</v>
      </c>
      <c r="Q19" s="38" t="s">
        <v>191</v>
      </c>
      <c r="R19" s="13"/>
    </row>
    <row r="20" spans="1:18" ht="13" thickBot="1">
      <c r="A20" s="23"/>
      <c r="B20" s="55" t="s">
        <v>130</v>
      </c>
      <c r="C20" s="55" t="s">
        <v>131</v>
      </c>
      <c r="D20" s="35"/>
      <c r="E20" s="112" t="s">
        <v>172</v>
      </c>
      <c r="F20" s="36">
        <v>74.5</v>
      </c>
      <c r="G20" s="103">
        <v>74</v>
      </c>
      <c r="H20" s="103">
        <v>77</v>
      </c>
      <c r="I20" s="97">
        <v>77</v>
      </c>
      <c r="J20" s="45">
        <v>0</v>
      </c>
      <c r="K20" s="39">
        <v>93</v>
      </c>
      <c r="L20" s="39">
        <v>97</v>
      </c>
      <c r="M20" s="37">
        <v>100</v>
      </c>
      <c r="N20" s="47">
        <f>MAX(K20:M20)</f>
        <v>100</v>
      </c>
      <c r="O20" s="49">
        <f t="shared" si="0"/>
        <v>100</v>
      </c>
      <c r="P20" s="36">
        <f t="shared" si="1"/>
        <v>127.77590191943136</v>
      </c>
      <c r="Q20" s="38" t="s">
        <v>192</v>
      </c>
      <c r="R20" s="13"/>
    </row>
    <row r="21" spans="1:18" ht="13" thickBot="1">
      <c r="A21" s="23"/>
      <c r="B21" s="28" t="s">
        <v>152</v>
      </c>
      <c r="C21" s="28" t="s">
        <v>153</v>
      </c>
      <c r="D21" s="35"/>
      <c r="E21" s="114" t="s">
        <v>70</v>
      </c>
      <c r="F21" s="36">
        <v>80.2</v>
      </c>
      <c r="G21" s="37">
        <v>90</v>
      </c>
      <c r="H21" s="37">
        <v>95</v>
      </c>
      <c r="I21" s="97">
        <v>100</v>
      </c>
      <c r="J21" s="45">
        <v>95</v>
      </c>
      <c r="K21" s="37">
        <v>115</v>
      </c>
      <c r="L21" s="37">
        <v>121</v>
      </c>
      <c r="M21" s="102">
        <v>125</v>
      </c>
      <c r="N21" s="47">
        <f>MAX(K21:M21)</f>
        <v>125</v>
      </c>
      <c r="O21" s="49">
        <f t="shared" si="0"/>
        <v>220</v>
      </c>
      <c r="P21" s="36">
        <f t="shared" si="1"/>
        <v>269.87813372175231</v>
      </c>
      <c r="Q21" s="38" t="s">
        <v>62</v>
      </c>
      <c r="R21" s="13"/>
    </row>
    <row r="22" spans="1:18" ht="14.25" customHeight="1" thickBot="1">
      <c r="A22" s="23"/>
      <c r="B22" s="28" t="s">
        <v>95</v>
      </c>
      <c r="C22" s="28" t="s">
        <v>156</v>
      </c>
      <c r="D22" s="35"/>
      <c r="E22" s="114" t="s">
        <v>70</v>
      </c>
      <c r="F22" s="36">
        <v>81.099999999999994</v>
      </c>
      <c r="G22" s="37">
        <v>90</v>
      </c>
      <c r="H22" s="97">
        <v>95</v>
      </c>
      <c r="I22" s="37">
        <v>95</v>
      </c>
      <c r="J22" s="45">
        <f>MAX(G22:I22)</f>
        <v>95</v>
      </c>
      <c r="K22" s="37">
        <v>114</v>
      </c>
      <c r="L22" s="37">
        <v>120</v>
      </c>
      <c r="M22" s="37">
        <v>124</v>
      </c>
      <c r="N22" s="47">
        <f>MAX(K22:M22)</f>
        <v>124</v>
      </c>
      <c r="O22" s="49">
        <f t="shared" si="0"/>
        <v>219</v>
      </c>
      <c r="P22" s="36">
        <f t="shared" si="1"/>
        <v>267.08503235869881</v>
      </c>
      <c r="Q22" s="38" t="s">
        <v>63</v>
      </c>
      <c r="R22" s="18"/>
    </row>
    <row r="23" spans="1:18" ht="13" thickBot="1">
      <c r="A23" s="23"/>
      <c r="B23" s="29" t="s">
        <v>145</v>
      </c>
      <c r="C23" s="29" t="s">
        <v>146</v>
      </c>
      <c r="D23" s="23"/>
      <c r="E23" s="114" t="s">
        <v>70</v>
      </c>
      <c r="F23" s="36">
        <v>84.3</v>
      </c>
      <c r="G23" s="39">
        <v>90</v>
      </c>
      <c r="H23" s="103">
        <v>95</v>
      </c>
      <c r="I23" s="39">
        <v>95</v>
      </c>
      <c r="J23" s="45">
        <f>MAX(G23:I23)</f>
        <v>95</v>
      </c>
      <c r="K23" s="39">
        <v>110</v>
      </c>
      <c r="L23" s="103">
        <v>115</v>
      </c>
      <c r="M23" s="103">
        <v>115</v>
      </c>
      <c r="N23" s="47">
        <v>110</v>
      </c>
      <c r="O23" s="49">
        <f t="shared" si="0"/>
        <v>205</v>
      </c>
      <c r="P23" s="36">
        <f t="shared" si="1"/>
        <v>245.15349665030726</v>
      </c>
      <c r="Q23" s="38" t="s">
        <v>66</v>
      </c>
      <c r="R23" s="18"/>
    </row>
    <row r="24" spans="1:18" ht="13" thickBot="1">
      <c r="A24" s="23"/>
      <c r="B24" s="30" t="s">
        <v>130</v>
      </c>
      <c r="C24" s="30" t="s">
        <v>147</v>
      </c>
      <c r="D24" s="40"/>
      <c r="E24" s="114" t="s">
        <v>70</v>
      </c>
      <c r="F24" s="36">
        <v>79</v>
      </c>
      <c r="G24" s="97">
        <v>90</v>
      </c>
      <c r="H24" s="37">
        <v>92</v>
      </c>
      <c r="I24" s="105">
        <v>96</v>
      </c>
      <c r="J24" s="45">
        <v>92</v>
      </c>
      <c r="K24" s="37">
        <v>105</v>
      </c>
      <c r="L24" s="97">
        <v>107</v>
      </c>
      <c r="M24" s="37">
        <v>107</v>
      </c>
      <c r="N24" s="47">
        <f>MAX(K24:M24)</f>
        <v>107</v>
      </c>
      <c r="O24" s="49">
        <f t="shared" si="0"/>
        <v>199</v>
      </c>
      <c r="P24" s="36">
        <f t="shared" si="1"/>
        <v>246.08630272018516</v>
      </c>
      <c r="Q24" s="38" t="s">
        <v>65</v>
      </c>
      <c r="R24" s="18"/>
    </row>
    <row r="25" spans="1:18" ht="13" thickBot="1">
      <c r="A25" s="23"/>
      <c r="B25" s="118" t="s">
        <v>121</v>
      </c>
      <c r="C25" s="54" t="s">
        <v>122</v>
      </c>
      <c r="D25" s="38"/>
      <c r="E25" s="114" t="s">
        <v>70</v>
      </c>
      <c r="F25" s="23">
        <v>82.3</v>
      </c>
      <c r="G25" s="39">
        <v>82</v>
      </c>
      <c r="H25" s="103">
        <v>86</v>
      </c>
      <c r="I25" s="97">
        <v>88</v>
      </c>
      <c r="J25" s="45">
        <v>82</v>
      </c>
      <c r="K25" s="39">
        <v>117</v>
      </c>
      <c r="L25" s="103">
        <v>121</v>
      </c>
      <c r="M25" s="97">
        <v>122</v>
      </c>
      <c r="N25" s="47">
        <v>117</v>
      </c>
      <c r="O25" s="49">
        <f t="shared" si="0"/>
        <v>199</v>
      </c>
      <c r="P25" s="36">
        <f t="shared" si="1"/>
        <v>240.86410931545382</v>
      </c>
      <c r="Q25" s="38" t="s">
        <v>64</v>
      </c>
      <c r="R25" s="18"/>
    </row>
    <row r="26" spans="1:18" ht="13" thickBot="1">
      <c r="A26" s="23"/>
      <c r="B26" s="28" t="s">
        <v>148</v>
      </c>
      <c r="C26" s="28" t="s">
        <v>149</v>
      </c>
      <c r="D26" s="35"/>
      <c r="E26" s="114" t="s">
        <v>70</v>
      </c>
      <c r="F26" s="36">
        <v>82.4</v>
      </c>
      <c r="G26" s="103">
        <v>83</v>
      </c>
      <c r="H26" s="39">
        <v>85</v>
      </c>
      <c r="I26" s="103">
        <v>90</v>
      </c>
      <c r="J26" s="45">
        <v>85</v>
      </c>
      <c r="K26" s="103">
        <v>105</v>
      </c>
      <c r="L26" s="39">
        <v>107</v>
      </c>
      <c r="M26" s="103">
        <v>111</v>
      </c>
      <c r="N26" s="47">
        <v>107</v>
      </c>
      <c r="O26" s="49">
        <f t="shared" si="0"/>
        <v>192</v>
      </c>
      <c r="P26" s="36">
        <f t="shared" si="1"/>
        <v>232.24768849829661</v>
      </c>
      <c r="Q26" s="38" t="s">
        <v>67</v>
      </c>
      <c r="R26" s="18"/>
    </row>
    <row r="27" spans="1:18" ht="13" thickBot="1">
      <c r="A27" s="23"/>
      <c r="B27" s="28" t="s">
        <v>132</v>
      </c>
      <c r="C27" s="28" t="s">
        <v>136</v>
      </c>
      <c r="D27" s="35"/>
      <c r="E27" s="74" t="s">
        <v>70</v>
      </c>
      <c r="F27" s="36">
        <v>88</v>
      </c>
      <c r="G27" s="103">
        <v>81</v>
      </c>
      <c r="H27" s="103">
        <v>81</v>
      </c>
      <c r="I27" s="37">
        <v>83</v>
      </c>
      <c r="J27" s="45">
        <f>MAX(G27:I27)</f>
        <v>83</v>
      </c>
      <c r="K27" s="39">
        <v>100</v>
      </c>
      <c r="L27" s="39">
        <v>105</v>
      </c>
      <c r="M27" s="102" t="s">
        <v>183</v>
      </c>
      <c r="N27" s="47">
        <f>MAX(K27:M27)</f>
        <v>105</v>
      </c>
      <c r="O27" s="49">
        <f t="shared" si="0"/>
        <v>188</v>
      </c>
      <c r="P27" s="36">
        <f t="shared" si="1"/>
        <v>220.24339514099898</v>
      </c>
      <c r="Q27" s="38" t="s">
        <v>73</v>
      </c>
      <c r="R27" s="18"/>
    </row>
    <row r="28" spans="1:18" ht="13" thickBot="1">
      <c r="A28" s="23"/>
      <c r="B28" s="28" t="s">
        <v>139</v>
      </c>
      <c r="C28" s="28" t="s">
        <v>140</v>
      </c>
      <c r="D28" s="35"/>
      <c r="E28" s="74" t="s">
        <v>70</v>
      </c>
      <c r="F28" s="36">
        <v>87.4</v>
      </c>
      <c r="G28" s="103">
        <v>75</v>
      </c>
      <c r="H28" s="39">
        <v>75</v>
      </c>
      <c r="I28" s="37">
        <v>80</v>
      </c>
      <c r="J28" s="45">
        <f>MAX(G28:I28)</f>
        <v>80</v>
      </c>
      <c r="K28" s="37">
        <v>95</v>
      </c>
      <c r="L28" s="37">
        <v>100</v>
      </c>
      <c r="M28" s="37">
        <v>102</v>
      </c>
      <c r="N28" s="47">
        <f>MAX(K28:M28)</f>
        <v>102</v>
      </c>
      <c r="O28" s="49">
        <f t="shared" si="0"/>
        <v>182</v>
      </c>
      <c r="P28" s="36">
        <f t="shared" si="1"/>
        <v>213.89647392846462</v>
      </c>
      <c r="Q28" s="38" t="s">
        <v>71</v>
      </c>
      <c r="R28" s="18"/>
    </row>
    <row r="29" spans="1:18" ht="13" thickBot="1">
      <c r="A29" s="23"/>
      <c r="B29" s="28" t="s">
        <v>134</v>
      </c>
      <c r="C29" s="28" t="s">
        <v>135</v>
      </c>
      <c r="D29" s="35"/>
      <c r="E29" s="74" t="s">
        <v>70</v>
      </c>
      <c r="F29" s="36">
        <v>96</v>
      </c>
      <c r="G29" s="39">
        <v>80</v>
      </c>
      <c r="H29" s="103">
        <v>85</v>
      </c>
      <c r="I29" s="37">
        <v>85</v>
      </c>
      <c r="J29" s="45">
        <f>MAX(G29:I29)</f>
        <v>85</v>
      </c>
      <c r="K29" s="39">
        <v>91</v>
      </c>
      <c r="L29" s="103">
        <v>96</v>
      </c>
      <c r="M29" s="97">
        <v>98</v>
      </c>
      <c r="N29" s="47">
        <v>91</v>
      </c>
      <c r="O29" s="49">
        <f t="shared" si="0"/>
        <v>176</v>
      </c>
      <c r="P29" s="36">
        <f t="shared" si="1"/>
        <v>198.52901670491775</v>
      </c>
      <c r="Q29" s="38" t="s">
        <v>72</v>
      </c>
      <c r="R29" s="18"/>
    </row>
    <row r="30" spans="1:18" ht="13" thickBot="1">
      <c r="A30" s="23"/>
      <c r="B30" s="28" t="s">
        <v>105</v>
      </c>
      <c r="C30" s="28" t="s">
        <v>106</v>
      </c>
      <c r="D30" s="35"/>
      <c r="E30" s="114" t="s">
        <v>70</v>
      </c>
      <c r="F30" s="36">
        <v>78.7</v>
      </c>
      <c r="G30" s="39">
        <v>65</v>
      </c>
      <c r="H30" s="103">
        <v>70</v>
      </c>
      <c r="I30" s="37">
        <v>72</v>
      </c>
      <c r="J30" s="45">
        <f>MAX(G30:I30)</f>
        <v>72</v>
      </c>
      <c r="K30" s="37">
        <v>95</v>
      </c>
      <c r="L30" s="97">
        <v>100</v>
      </c>
      <c r="M30" s="37">
        <v>100</v>
      </c>
      <c r="N30" s="47">
        <f>MAX(K30:M30)</f>
        <v>100</v>
      </c>
      <c r="O30" s="49">
        <f t="shared" si="0"/>
        <v>172</v>
      </c>
      <c r="P30" s="36">
        <f t="shared" si="1"/>
        <v>213.13465156597834</v>
      </c>
      <c r="Q30" s="38" t="s">
        <v>74</v>
      </c>
      <c r="R30" s="18"/>
    </row>
    <row r="31" spans="1:18" ht="13" thickBot="1">
      <c r="A31" s="23"/>
      <c r="B31" s="28" t="s">
        <v>102</v>
      </c>
      <c r="C31" s="28" t="s">
        <v>103</v>
      </c>
      <c r="D31" s="35"/>
      <c r="E31" s="114" t="s">
        <v>70</v>
      </c>
      <c r="F31" s="36">
        <v>82.9</v>
      </c>
      <c r="G31" s="39">
        <v>57</v>
      </c>
      <c r="H31" s="39">
        <v>60</v>
      </c>
      <c r="I31" s="97">
        <v>65</v>
      </c>
      <c r="J31" s="45">
        <v>60</v>
      </c>
      <c r="K31" s="39">
        <v>85</v>
      </c>
      <c r="L31" s="103">
        <v>91</v>
      </c>
      <c r="M31" s="97">
        <v>91</v>
      </c>
      <c r="N31" s="47">
        <v>85</v>
      </c>
      <c r="O31" s="49">
        <f t="shared" si="0"/>
        <v>145</v>
      </c>
      <c r="P31" s="36">
        <f t="shared" si="1"/>
        <v>174.857931362063</v>
      </c>
      <c r="Q31" s="38" t="s">
        <v>191</v>
      </c>
      <c r="R31" s="18"/>
    </row>
    <row r="32" spans="1:18" ht="13" thickBot="1">
      <c r="A32" s="23"/>
      <c r="B32" s="30" t="s">
        <v>162</v>
      </c>
      <c r="C32" s="30" t="s">
        <v>163</v>
      </c>
      <c r="D32" s="40"/>
      <c r="E32" s="117" t="s">
        <v>76</v>
      </c>
      <c r="F32" s="36">
        <v>93.7</v>
      </c>
      <c r="G32" s="37">
        <v>114</v>
      </c>
      <c r="H32" s="37">
        <v>118</v>
      </c>
      <c r="I32" s="37">
        <v>121</v>
      </c>
      <c r="J32" s="45">
        <f>MAX(G32:I32)</f>
        <v>121</v>
      </c>
      <c r="K32" s="37">
        <v>144</v>
      </c>
      <c r="L32" s="37">
        <v>148</v>
      </c>
      <c r="M32" s="250" t="s">
        <v>36</v>
      </c>
      <c r="N32" s="47">
        <f t="shared" ref="N32:N40" si="3">MAX(K32:M32)</f>
        <v>148</v>
      </c>
      <c r="O32" s="49">
        <f t="shared" si="0"/>
        <v>269</v>
      </c>
      <c r="P32" s="36">
        <f t="shared" si="1"/>
        <v>306.4914680939998</v>
      </c>
      <c r="Q32" s="38" t="s">
        <v>62</v>
      </c>
      <c r="R32" s="18"/>
    </row>
    <row r="33" spans="1:32" ht="13" thickBot="1">
      <c r="A33" s="23"/>
      <c r="B33" s="29" t="s">
        <v>123</v>
      </c>
      <c r="C33" s="29" t="s">
        <v>161</v>
      </c>
      <c r="D33" s="23"/>
      <c r="E33" s="117" t="s">
        <v>76</v>
      </c>
      <c r="F33" s="36">
        <v>91.3</v>
      </c>
      <c r="G33" s="39">
        <v>112</v>
      </c>
      <c r="H33" s="39">
        <v>115</v>
      </c>
      <c r="I33" s="39">
        <v>118</v>
      </c>
      <c r="J33" s="45">
        <f>MAX(G33:I33)</f>
        <v>118</v>
      </c>
      <c r="K33" s="39">
        <v>131</v>
      </c>
      <c r="L33" s="39">
        <v>136</v>
      </c>
      <c r="M33" s="39">
        <v>140</v>
      </c>
      <c r="N33" s="47">
        <f t="shared" si="3"/>
        <v>140</v>
      </c>
      <c r="O33" s="49">
        <f t="shared" si="0"/>
        <v>258</v>
      </c>
      <c r="P33" s="36">
        <f t="shared" si="1"/>
        <v>297.26118949525124</v>
      </c>
      <c r="Q33" s="38" t="s">
        <v>63</v>
      </c>
      <c r="R33" s="18"/>
    </row>
    <row r="34" spans="1:32" ht="13" thickBot="1">
      <c r="A34" s="23"/>
      <c r="B34" s="28" t="s">
        <v>167</v>
      </c>
      <c r="C34" s="28" t="s">
        <v>160</v>
      </c>
      <c r="D34" s="35"/>
      <c r="E34" s="117" t="s">
        <v>76</v>
      </c>
      <c r="F34" s="36">
        <v>94</v>
      </c>
      <c r="G34" s="97">
        <v>94</v>
      </c>
      <c r="H34" s="37">
        <v>94</v>
      </c>
      <c r="I34" s="37">
        <v>100</v>
      </c>
      <c r="J34" s="45">
        <f>MAX(G34:I34)</f>
        <v>100</v>
      </c>
      <c r="K34" s="37">
        <v>120</v>
      </c>
      <c r="L34" s="37">
        <v>125</v>
      </c>
      <c r="M34" s="250" t="s">
        <v>41</v>
      </c>
      <c r="N34" s="47">
        <f t="shared" si="3"/>
        <v>125</v>
      </c>
      <c r="O34" s="49">
        <f t="shared" si="0"/>
        <v>225</v>
      </c>
      <c r="P34" s="36">
        <f t="shared" si="1"/>
        <v>256.01453678676489</v>
      </c>
      <c r="Q34" s="38" t="s">
        <v>66</v>
      </c>
      <c r="R34" s="18"/>
    </row>
    <row r="35" spans="1:32" ht="13" thickBot="1">
      <c r="A35" s="23"/>
      <c r="B35" s="28" t="s">
        <v>154</v>
      </c>
      <c r="C35" s="28" t="s">
        <v>155</v>
      </c>
      <c r="D35" s="35"/>
      <c r="E35" s="117" t="s">
        <v>76</v>
      </c>
      <c r="F35" s="36">
        <v>86.6</v>
      </c>
      <c r="G35" s="37">
        <v>82</v>
      </c>
      <c r="H35" s="37">
        <v>87</v>
      </c>
      <c r="I35" s="97">
        <v>90</v>
      </c>
      <c r="J35" s="45">
        <v>87</v>
      </c>
      <c r="K35" s="37">
        <v>110</v>
      </c>
      <c r="L35" s="37">
        <v>115</v>
      </c>
      <c r="M35" s="37">
        <v>120</v>
      </c>
      <c r="N35" s="47">
        <f t="shared" si="3"/>
        <v>120</v>
      </c>
      <c r="O35" s="49">
        <f t="shared" si="0"/>
        <v>207</v>
      </c>
      <c r="P35" s="36">
        <f t="shared" si="1"/>
        <v>244.33680435790686</v>
      </c>
      <c r="Q35" s="38" t="s">
        <v>65</v>
      </c>
      <c r="R35" s="18"/>
    </row>
    <row r="36" spans="1:32" ht="13" thickBot="1">
      <c r="A36" s="23"/>
      <c r="B36" s="28" t="s">
        <v>143</v>
      </c>
      <c r="C36" s="28" t="s">
        <v>144</v>
      </c>
      <c r="D36" s="35"/>
      <c r="E36" s="117" t="s">
        <v>76</v>
      </c>
      <c r="F36" s="36">
        <v>88.5</v>
      </c>
      <c r="G36" s="97">
        <v>87</v>
      </c>
      <c r="H36" s="37">
        <v>87</v>
      </c>
      <c r="I36" s="97">
        <v>92</v>
      </c>
      <c r="J36" s="45">
        <v>87</v>
      </c>
      <c r="K36" s="37">
        <v>115</v>
      </c>
      <c r="L36" s="97">
        <v>118</v>
      </c>
      <c r="M36" s="37">
        <v>118</v>
      </c>
      <c r="N36" s="47">
        <f t="shared" si="3"/>
        <v>118</v>
      </c>
      <c r="O36" s="49">
        <f t="shared" si="0"/>
        <v>205</v>
      </c>
      <c r="P36" s="36">
        <f t="shared" si="1"/>
        <v>239.5303811552385</v>
      </c>
      <c r="Q36" s="38" t="s">
        <v>64</v>
      </c>
      <c r="R36" s="18"/>
    </row>
    <row r="37" spans="1:32" ht="13" thickBot="1">
      <c r="A37" s="23"/>
      <c r="B37" s="28" t="s">
        <v>157</v>
      </c>
      <c r="C37" s="28" t="s">
        <v>158</v>
      </c>
      <c r="D37" s="35"/>
      <c r="E37" s="117" t="s">
        <v>76</v>
      </c>
      <c r="F37" s="36">
        <v>87.9</v>
      </c>
      <c r="G37" s="37">
        <v>85</v>
      </c>
      <c r="H37" s="97">
        <v>92</v>
      </c>
      <c r="I37" s="97">
        <v>92</v>
      </c>
      <c r="J37" s="45">
        <v>85</v>
      </c>
      <c r="K37" s="97">
        <v>106</v>
      </c>
      <c r="L37" s="37">
        <v>106</v>
      </c>
      <c r="M37" s="37">
        <v>110</v>
      </c>
      <c r="N37" s="47">
        <f t="shared" si="3"/>
        <v>110</v>
      </c>
      <c r="O37" s="49">
        <f t="shared" si="0"/>
        <v>195</v>
      </c>
      <c r="P37" s="36">
        <f t="shared" si="1"/>
        <v>228.56474116197907</v>
      </c>
      <c r="Q37" s="38" t="s">
        <v>67</v>
      </c>
      <c r="R37" s="18"/>
    </row>
    <row r="38" spans="1:32" ht="13" thickBot="1">
      <c r="A38" s="23"/>
      <c r="B38" s="28" t="s">
        <v>100</v>
      </c>
      <c r="C38" s="28" t="s">
        <v>101</v>
      </c>
      <c r="D38" s="35"/>
      <c r="E38" s="117" t="s">
        <v>76</v>
      </c>
      <c r="F38" s="36">
        <v>90.4</v>
      </c>
      <c r="G38" s="39">
        <v>60</v>
      </c>
      <c r="H38" s="39">
        <v>63</v>
      </c>
      <c r="I38" s="250" t="s">
        <v>45</v>
      </c>
      <c r="J38" s="45">
        <f>MAX(G38:I38)</f>
        <v>63</v>
      </c>
      <c r="K38" s="39">
        <v>85</v>
      </c>
      <c r="L38" s="103">
        <v>92</v>
      </c>
      <c r="M38" s="37">
        <v>92</v>
      </c>
      <c r="N38" s="47">
        <f t="shared" si="3"/>
        <v>92</v>
      </c>
      <c r="O38" s="49">
        <f t="shared" si="0"/>
        <v>155</v>
      </c>
      <c r="P38" s="36">
        <f t="shared" si="1"/>
        <v>179.37230364122286</v>
      </c>
      <c r="Q38" s="38" t="s">
        <v>73</v>
      </c>
      <c r="R38" s="18"/>
    </row>
    <row r="39" spans="1:32" ht="13.5" customHeight="1" thickBot="1">
      <c r="A39" s="23"/>
      <c r="B39" s="55" t="s">
        <v>98</v>
      </c>
      <c r="C39" s="55" t="s">
        <v>99</v>
      </c>
      <c r="D39" s="35"/>
      <c r="E39" s="117" t="s">
        <v>76</v>
      </c>
      <c r="F39" s="36">
        <v>90.4</v>
      </c>
      <c r="G39" s="39">
        <v>48</v>
      </c>
      <c r="H39" s="39">
        <v>52</v>
      </c>
      <c r="I39" s="97">
        <v>56</v>
      </c>
      <c r="J39" s="45">
        <v>52</v>
      </c>
      <c r="K39" s="39">
        <v>58</v>
      </c>
      <c r="L39" s="103">
        <v>63</v>
      </c>
      <c r="M39" s="37">
        <v>63</v>
      </c>
      <c r="N39" s="47">
        <f t="shared" si="3"/>
        <v>63</v>
      </c>
      <c r="O39" s="49">
        <f t="shared" si="0"/>
        <v>115</v>
      </c>
      <c r="P39" s="36">
        <f t="shared" si="1"/>
        <v>133.08267689510083</v>
      </c>
      <c r="Q39" s="38" t="s">
        <v>71</v>
      </c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</row>
    <row r="40" spans="1:32" ht="13.5" customHeight="1" thickBot="1">
      <c r="A40" s="23"/>
      <c r="B40" s="28" t="s">
        <v>165</v>
      </c>
      <c r="C40" s="28" t="s">
        <v>166</v>
      </c>
      <c r="D40" s="35"/>
      <c r="E40" s="129" t="s">
        <v>190</v>
      </c>
      <c r="F40" s="36">
        <v>141.1</v>
      </c>
      <c r="G40" s="37">
        <v>160</v>
      </c>
      <c r="H40" s="37">
        <v>170</v>
      </c>
      <c r="I40" s="250" t="s">
        <v>31</v>
      </c>
      <c r="J40" s="45">
        <f>MAX(G40:I40)</f>
        <v>170</v>
      </c>
      <c r="K40" s="37">
        <v>173</v>
      </c>
      <c r="L40" s="250" t="s">
        <v>32</v>
      </c>
      <c r="M40" s="250" t="s">
        <v>32</v>
      </c>
      <c r="N40" s="47">
        <f t="shared" si="3"/>
        <v>173</v>
      </c>
      <c r="O40" s="49">
        <f t="shared" si="0"/>
        <v>343</v>
      </c>
      <c r="P40" s="36">
        <f t="shared" si="1"/>
        <v>348.16263768968145</v>
      </c>
      <c r="Q40" s="38" t="s">
        <v>62</v>
      </c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1:32" ht="13" thickBot="1">
      <c r="A41" s="23"/>
      <c r="B41" s="28" t="s">
        <v>178</v>
      </c>
      <c r="C41" s="28" t="s">
        <v>179</v>
      </c>
      <c r="D41" s="35"/>
      <c r="E41" s="104" t="s">
        <v>189</v>
      </c>
      <c r="F41" s="36" t="s">
        <v>189</v>
      </c>
      <c r="G41" s="39">
        <v>64</v>
      </c>
      <c r="H41" s="39">
        <v>66</v>
      </c>
      <c r="I41" s="37">
        <v>68</v>
      </c>
      <c r="J41" s="45">
        <f>MAX(G41:I41)</f>
        <v>68</v>
      </c>
      <c r="K41" s="37">
        <v>77</v>
      </c>
      <c r="L41" s="37">
        <v>80</v>
      </c>
      <c r="M41" s="97">
        <v>83</v>
      </c>
      <c r="N41" s="47">
        <v>80</v>
      </c>
      <c r="O41" s="49">
        <f t="shared" si="0"/>
        <v>148</v>
      </c>
      <c r="P41" s="36"/>
      <c r="Q41" s="38"/>
      <c r="R41" s="18"/>
    </row>
    <row r="42" spans="1:32">
      <c r="D42"/>
      <c r="F42"/>
    </row>
    <row r="43" spans="1:32">
      <c r="D43"/>
      <c r="F43"/>
    </row>
    <row r="45" spans="1:32" s="2" customFormat="1" ht="18" customHeight="1" thickBot="1">
      <c r="A45" s="18"/>
      <c r="B45" s="124" t="s">
        <v>59</v>
      </c>
      <c r="C45" s="123" t="s">
        <v>82</v>
      </c>
      <c r="D45" s="125"/>
      <c r="E45" s="123"/>
      <c r="F45" s="127"/>
      <c r="G45" s="123"/>
      <c r="H45" s="123"/>
      <c r="I45" s="123"/>
      <c r="J45" s="123" t="s">
        <v>80</v>
      </c>
      <c r="K45" s="123"/>
      <c r="L45" s="123"/>
      <c r="M45" s="123"/>
      <c r="N45" s="123"/>
      <c r="O45" s="123"/>
      <c r="P45" s="123"/>
      <c r="Q45" s="123"/>
      <c r="R45" s="18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</row>
    <row r="46" spans="1:32" ht="14.25" customHeight="1" thickTop="1" thickBot="1">
      <c r="A46" s="108" t="s">
        <v>54</v>
      </c>
      <c r="B46" s="109" t="s">
        <v>52</v>
      </c>
      <c r="C46" s="109" t="s">
        <v>53</v>
      </c>
      <c r="D46" s="109" t="s">
        <v>187</v>
      </c>
      <c r="E46" s="109" t="s">
        <v>50</v>
      </c>
      <c r="F46" s="109" t="s">
        <v>48</v>
      </c>
      <c r="G46" s="84" t="s">
        <v>83</v>
      </c>
      <c r="H46" s="85" t="s">
        <v>84</v>
      </c>
      <c r="I46" s="86" t="s">
        <v>85</v>
      </c>
      <c r="J46" s="109" t="s">
        <v>51</v>
      </c>
      <c r="K46" s="81" t="s">
        <v>86</v>
      </c>
      <c r="L46" s="82" t="s">
        <v>87</v>
      </c>
      <c r="M46" s="83" t="s">
        <v>88</v>
      </c>
      <c r="N46" s="109" t="s">
        <v>51</v>
      </c>
      <c r="O46" s="109" t="s">
        <v>49</v>
      </c>
      <c r="P46" s="83" t="s">
        <v>57</v>
      </c>
      <c r="Q46" s="79"/>
      <c r="R46" s="25"/>
    </row>
    <row r="47" spans="1:32" ht="14.25" customHeight="1" thickTop="1" thickBot="1">
      <c r="A47" s="26"/>
      <c r="B47" s="27" t="s">
        <v>109</v>
      </c>
      <c r="C47" s="27" t="s">
        <v>110</v>
      </c>
      <c r="D47" s="31"/>
      <c r="E47" s="107" t="s">
        <v>174</v>
      </c>
      <c r="F47" s="26">
        <v>55.8</v>
      </c>
      <c r="G47" s="32">
        <v>40</v>
      </c>
      <c r="H47" s="32">
        <v>45</v>
      </c>
      <c r="I47" s="101">
        <v>48</v>
      </c>
      <c r="J47" s="44">
        <v>45</v>
      </c>
      <c r="K47" s="32">
        <v>50</v>
      </c>
      <c r="L47" s="33">
        <v>55</v>
      </c>
      <c r="M47" s="33">
        <v>60</v>
      </c>
      <c r="N47" s="46">
        <f>MAX(K47:M47)</f>
        <v>60</v>
      </c>
      <c r="O47" s="48">
        <f t="shared" ref="O47:O54" si="4">J47+N47</f>
        <v>105</v>
      </c>
      <c r="P47" s="34">
        <f t="shared" ref="P47:P54" si="5">O47*10^(1.056683941*LOG10(125.441/F47)^2)</f>
        <v>141.8965623317813</v>
      </c>
      <c r="Q47" s="31"/>
      <c r="R47" s="25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</row>
    <row r="48" spans="1:32" ht="14.25" customHeight="1" thickBot="1">
      <c r="A48" s="26"/>
      <c r="B48" s="27" t="s">
        <v>113</v>
      </c>
      <c r="C48" s="27" t="s">
        <v>141</v>
      </c>
      <c r="D48" s="31"/>
      <c r="E48" s="111" t="s">
        <v>69</v>
      </c>
      <c r="F48" s="26">
        <v>59.5</v>
      </c>
      <c r="G48" s="98">
        <v>44</v>
      </c>
      <c r="H48" s="32">
        <v>44</v>
      </c>
      <c r="I48" s="33">
        <v>47</v>
      </c>
      <c r="J48" s="44">
        <f>MAX(G48:I48)</f>
        <v>47</v>
      </c>
      <c r="K48" s="32">
        <v>70</v>
      </c>
      <c r="L48" s="33">
        <v>73</v>
      </c>
      <c r="M48" s="101">
        <v>75</v>
      </c>
      <c r="N48" s="46">
        <v>73</v>
      </c>
      <c r="O48" s="48">
        <f t="shared" si="4"/>
        <v>120</v>
      </c>
      <c r="P48" s="34">
        <f t="shared" si="5"/>
        <v>154.90115916553884</v>
      </c>
      <c r="Q48" s="31"/>
      <c r="R48" s="25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</row>
    <row r="49" spans="1:36" ht="14.25" customHeight="1" thickBot="1">
      <c r="A49" s="26"/>
      <c r="B49" s="27" t="s">
        <v>116</v>
      </c>
      <c r="C49" s="27" t="s">
        <v>117</v>
      </c>
      <c r="D49" s="31"/>
      <c r="E49" s="111" t="s">
        <v>69</v>
      </c>
      <c r="F49" s="26">
        <v>60.7</v>
      </c>
      <c r="G49" s="32">
        <v>48</v>
      </c>
      <c r="H49" s="32">
        <v>50</v>
      </c>
      <c r="I49" s="33">
        <v>53</v>
      </c>
      <c r="J49" s="44">
        <f>MAX(G49:I49)</f>
        <v>53</v>
      </c>
      <c r="K49" s="32">
        <v>60</v>
      </c>
      <c r="L49" s="101">
        <v>63</v>
      </c>
      <c r="M49" s="101">
        <v>63</v>
      </c>
      <c r="N49" s="46">
        <v>60</v>
      </c>
      <c r="O49" s="48">
        <f t="shared" si="4"/>
        <v>113</v>
      </c>
      <c r="P49" s="34">
        <f t="shared" si="5"/>
        <v>143.91131620080066</v>
      </c>
      <c r="Q49" s="31"/>
      <c r="R49" s="25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</row>
    <row r="50" spans="1:36" ht="14.25" customHeight="1" thickBot="1">
      <c r="A50" s="26"/>
      <c r="B50" s="27" t="s">
        <v>107</v>
      </c>
      <c r="C50" s="27" t="s">
        <v>108</v>
      </c>
      <c r="D50" s="31"/>
      <c r="E50" s="110" t="s">
        <v>61</v>
      </c>
      <c r="F50" s="26">
        <v>67.5</v>
      </c>
      <c r="G50" s="106">
        <v>62</v>
      </c>
      <c r="H50" s="32">
        <v>62</v>
      </c>
      <c r="I50" s="100">
        <v>67</v>
      </c>
      <c r="J50" s="44">
        <v>62</v>
      </c>
      <c r="K50" s="32">
        <v>77</v>
      </c>
      <c r="L50" s="33">
        <v>82</v>
      </c>
      <c r="M50" s="252" t="s">
        <v>46</v>
      </c>
      <c r="N50" s="46">
        <f>MAX(K50:M50)</f>
        <v>82</v>
      </c>
      <c r="O50" s="48">
        <f t="shared" si="4"/>
        <v>144</v>
      </c>
      <c r="P50" s="34">
        <f t="shared" si="5"/>
        <v>171.75222931076019</v>
      </c>
      <c r="Q50" s="31"/>
      <c r="R50" s="25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</row>
    <row r="51" spans="1:36" ht="14.25" customHeight="1" thickBot="1">
      <c r="A51" s="26"/>
      <c r="B51" s="27" t="s">
        <v>114</v>
      </c>
      <c r="C51" s="27" t="s">
        <v>115</v>
      </c>
      <c r="D51" s="31"/>
      <c r="E51" s="110" t="s">
        <v>61</v>
      </c>
      <c r="F51" s="26">
        <v>63.9</v>
      </c>
      <c r="G51" s="32">
        <v>50</v>
      </c>
      <c r="H51" s="32">
        <v>54</v>
      </c>
      <c r="I51" s="33">
        <v>58</v>
      </c>
      <c r="J51" s="44">
        <f>MAX(G51:I51)</f>
        <v>58</v>
      </c>
      <c r="K51" s="32">
        <v>70</v>
      </c>
      <c r="L51" s="33">
        <v>74</v>
      </c>
      <c r="M51" s="33">
        <v>77</v>
      </c>
      <c r="N51" s="46">
        <f>MAX(K51:M51)</f>
        <v>77</v>
      </c>
      <c r="O51" s="48">
        <f t="shared" si="4"/>
        <v>135</v>
      </c>
      <c r="P51" s="34">
        <f t="shared" si="5"/>
        <v>166.34549463363606</v>
      </c>
      <c r="Q51" s="31"/>
      <c r="R51" s="25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</row>
    <row r="52" spans="1:36" ht="14.25" customHeight="1" thickBot="1">
      <c r="A52" s="26"/>
      <c r="B52" s="27" t="s">
        <v>118</v>
      </c>
      <c r="C52" s="27" t="s">
        <v>119</v>
      </c>
      <c r="D52" s="31"/>
      <c r="E52" s="110" t="s">
        <v>61</v>
      </c>
      <c r="F52" s="26">
        <v>64.8</v>
      </c>
      <c r="G52" s="32">
        <v>40</v>
      </c>
      <c r="H52" s="32">
        <v>45</v>
      </c>
      <c r="I52" s="33">
        <v>50</v>
      </c>
      <c r="J52" s="44">
        <f>MAX(G52:I52)</f>
        <v>50</v>
      </c>
      <c r="K52" s="32">
        <v>50</v>
      </c>
      <c r="L52" s="33">
        <v>55</v>
      </c>
      <c r="M52" s="33">
        <v>62</v>
      </c>
      <c r="N52" s="46">
        <f>MAX(K52:M52)</f>
        <v>62</v>
      </c>
      <c r="O52" s="48">
        <f t="shared" si="4"/>
        <v>112</v>
      </c>
      <c r="P52" s="34">
        <f t="shared" si="5"/>
        <v>136.82764647812544</v>
      </c>
      <c r="Q52" s="31"/>
      <c r="R52" s="25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</row>
    <row r="53" spans="1:36" ht="14.25" customHeight="1" thickBot="1">
      <c r="A53" s="26"/>
      <c r="B53" s="27" t="s">
        <v>111</v>
      </c>
      <c r="C53" s="27" t="s">
        <v>112</v>
      </c>
      <c r="D53" s="31"/>
      <c r="E53" s="110" t="s">
        <v>61</v>
      </c>
      <c r="F53" s="26">
        <v>63.7</v>
      </c>
      <c r="G53" s="32">
        <v>32</v>
      </c>
      <c r="H53" s="98">
        <v>34</v>
      </c>
      <c r="I53" s="33">
        <v>34</v>
      </c>
      <c r="J53" s="44">
        <f>MAX(G53:I53)</f>
        <v>34</v>
      </c>
      <c r="K53" s="98">
        <v>42</v>
      </c>
      <c r="L53" s="33">
        <v>43</v>
      </c>
      <c r="M53" s="33">
        <v>45</v>
      </c>
      <c r="N53" s="46">
        <f>MAX(K53:M53)</f>
        <v>45</v>
      </c>
      <c r="O53" s="48">
        <f t="shared" si="4"/>
        <v>79</v>
      </c>
      <c r="P53" s="34">
        <f t="shared" si="5"/>
        <v>97.532457084875645</v>
      </c>
      <c r="Q53" s="31"/>
      <c r="R53" s="25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</row>
    <row r="54" spans="1:36" ht="14.25" customHeight="1" thickBot="1">
      <c r="A54" s="26"/>
      <c r="B54" s="27" t="s">
        <v>186</v>
      </c>
      <c r="C54" s="27" t="s">
        <v>94</v>
      </c>
      <c r="D54" s="31"/>
      <c r="E54" s="106" t="s">
        <v>173</v>
      </c>
      <c r="F54" s="26">
        <v>96.6</v>
      </c>
      <c r="G54" s="98">
        <v>70</v>
      </c>
      <c r="H54" s="32">
        <v>73</v>
      </c>
      <c r="I54" s="101">
        <v>77</v>
      </c>
      <c r="J54" s="44">
        <v>73</v>
      </c>
      <c r="K54" s="32">
        <v>90</v>
      </c>
      <c r="L54" s="101">
        <v>95</v>
      </c>
      <c r="M54" s="99">
        <v>95</v>
      </c>
      <c r="N54" s="46">
        <f>MAX(K54:M54)</f>
        <v>95</v>
      </c>
      <c r="O54" s="48">
        <f t="shared" si="4"/>
        <v>168</v>
      </c>
      <c r="P54" s="34">
        <f t="shared" si="5"/>
        <v>173.34556162604022</v>
      </c>
      <c r="Q54" s="31"/>
      <c r="R54" s="25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1:36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7"/>
      <c r="Q55" s="1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4"/>
      <c r="AH55" s="4"/>
      <c r="AI55" s="14"/>
      <c r="AJ55" s="14"/>
    </row>
    <row r="56" spans="1:36" ht="12.75" customHeight="1">
      <c r="A56" s="16"/>
      <c r="B56" s="64" t="s">
        <v>68</v>
      </c>
      <c r="C56" s="80" t="s">
        <v>81</v>
      </c>
      <c r="D56" s="41" t="s">
        <v>175</v>
      </c>
      <c r="E56" s="65"/>
      <c r="F56" s="65"/>
      <c r="G56" s="41"/>
      <c r="H56" s="87" t="s">
        <v>55</v>
      </c>
      <c r="I56" s="41" t="s">
        <v>176</v>
      </c>
      <c r="J56" s="41"/>
      <c r="K56" s="41"/>
      <c r="L56" s="42"/>
      <c r="M56" s="87" t="s">
        <v>56</v>
      </c>
      <c r="N56" s="41" t="s">
        <v>177</v>
      </c>
      <c r="O56" s="43"/>
      <c r="P56" s="63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4"/>
      <c r="AH56" s="4"/>
      <c r="AI56" s="14"/>
      <c r="AJ56" s="14"/>
    </row>
    <row r="57" spans="1:36" ht="12.75" customHeight="1">
      <c r="A57" s="16"/>
      <c r="B57" s="20"/>
      <c r="C57" s="21"/>
      <c r="D57" s="16"/>
      <c r="E57" s="16"/>
      <c r="F57" s="16"/>
      <c r="G57" s="20"/>
      <c r="H57" s="20"/>
      <c r="I57" s="20"/>
      <c r="J57" s="20"/>
      <c r="K57" s="20"/>
      <c r="L57" s="20"/>
      <c r="M57" s="20"/>
      <c r="N57" s="20"/>
      <c r="O57" s="20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87" spans="1:17"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</row>
    <row r="88" spans="1:17">
      <c r="A88" s="16"/>
      <c r="B88" s="21"/>
      <c r="C88" s="21"/>
      <c r="D88" s="22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10"/>
      <c r="Q88" s="11"/>
    </row>
    <row r="89" spans="1:17"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</sheetData>
  <sortState ref="A62:Q69">
    <sortCondition ref="E62:E69"/>
  </sortState>
  <phoneticPr fontId="21" type="noConversion"/>
  <pageMargins left="0.19186046511627908" right="0.19186046511627908" top="0.42539062500000002" bottom="0.193359375" header="0.19685039370078741" footer="0.23622047244094491"/>
  <pageSetup paperSize="9" scale="99" orientation="landscape"/>
  <headerFooter alignWithMargins="0">
    <oddHeader>&amp;L&amp;"-,Bold"&amp;11 COMPETITION NAME :- NI Open 2012    &amp;C&amp;"-,Bold"&amp;11VENUE :- University of Ulster: Jodranstown       &amp;R&amp;"-,Bold"&amp;11DATE     :-  Saturday 17th November 2012</oddHeader>
    <oddFooter>&amp;CPROTOCOL SHEET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60"/>
  <sheetViews>
    <sheetView showRuler="0" view="pageLayout" zoomScale="80" zoomScaleNormal="82" zoomScalePageLayoutView="82" workbookViewId="0">
      <selection activeCell="Q3" sqref="Q3:Q40"/>
    </sheetView>
  </sheetViews>
  <sheetFormatPr baseColWidth="10" defaultColWidth="8.83203125" defaultRowHeight="12"/>
  <cols>
    <col min="1" max="1" width="4.5" style="139" customWidth="1"/>
    <col min="2" max="2" width="12.33203125" style="139" customWidth="1"/>
    <col min="3" max="3" width="14.33203125" style="139" customWidth="1"/>
    <col min="4" max="4" width="17.1640625" style="174" customWidth="1"/>
    <col min="5" max="5" width="8.5" style="139" customWidth="1"/>
    <col min="6" max="6" width="7.33203125" style="181" customWidth="1"/>
    <col min="7" max="9" width="6.1640625" style="139" customWidth="1"/>
    <col min="10" max="10" width="8.5" style="139" customWidth="1"/>
    <col min="11" max="13" width="6.1640625" style="139" customWidth="1"/>
    <col min="14" max="14" width="6.6640625" style="139" customWidth="1"/>
    <col min="15" max="15" width="6.5" style="139" customWidth="1"/>
    <col min="16" max="16" width="9.5" style="139" customWidth="1"/>
    <col min="17" max="17" width="8.83203125" style="139" customWidth="1"/>
    <col min="18" max="18" width="0.6640625" style="139" customWidth="1"/>
    <col min="19" max="20" width="8.83203125" style="139"/>
    <col min="21" max="21" width="22.83203125" style="139" customWidth="1"/>
    <col min="22" max="22" width="13" style="139" customWidth="1"/>
    <col min="23" max="35" width="8.83203125" style="139"/>
    <col min="36" max="36" width="13.6640625" style="139" customWidth="1"/>
    <col min="37" max="16384" width="8.83203125" style="139"/>
  </cols>
  <sheetData>
    <row r="1" spans="1:32" ht="16" thickBot="1">
      <c r="A1" s="134"/>
      <c r="B1" s="135"/>
      <c r="C1" s="136"/>
      <c r="D1" s="137"/>
      <c r="E1" s="136"/>
      <c r="F1" s="138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14.25" customHeight="1" thickTop="1" thickBot="1">
      <c r="A2" s="141" t="s">
        <v>54</v>
      </c>
      <c r="B2" s="142" t="s">
        <v>52</v>
      </c>
      <c r="C2" s="142" t="s">
        <v>53</v>
      </c>
      <c r="D2" s="142" t="s">
        <v>187</v>
      </c>
      <c r="E2" s="142" t="s">
        <v>50</v>
      </c>
      <c r="F2" s="142" t="s">
        <v>48</v>
      </c>
      <c r="G2" s="143" t="s">
        <v>83</v>
      </c>
      <c r="H2" s="144" t="s">
        <v>84</v>
      </c>
      <c r="I2" s="145" t="s">
        <v>85</v>
      </c>
      <c r="J2" s="142" t="s">
        <v>51</v>
      </c>
      <c r="K2" s="146" t="s">
        <v>86</v>
      </c>
      <c r="L2" s="147" t="s">
        <v>87</v>
      </c>
      <c r="M2" s="148" t="s">
        <v>88</v>
      </c>
      <c r="N2" s="142" t="s">
        <v>51</v>
      </c>
      <c r="O2" s="142" t="s">
        <v>49</v>
      </c>
      <c r="P2" s="148" t="s">
        <v>57</v>
      </c>
      <c r="Q2" s="147"/>
      <c r="R2" s="149"/>
    </row>
    <row r="3" spans="1:32" ht="13.5" customHeight="1" thickTop="1" thickBot="1">
      <c r="A3" s="50"/>
      <c r="B3" s="121" t="s">
        <v>165</v>
      </c>
      <c r="C3" s="121" t="s">
        <v>166</v>
      </c>
      <c r="D3" s="150"/>
      <c r="E3" s="151" t="s">
        <v>190</v>
      </c>
      <c r="F3" s="53">
        <v>141.1</v>
      </c>
      <c r="G3" s="152">
        <v>160</v>
      </c>
      <c r="H3" s="152">
        <v>170</v>
      </c>
      <c r="I3" s="247" t="s">
        <v>31</v>
      </c>
      <c r="J3" s="60">
        <f t="shared" ref="J3:J9" si="0">MAX(G3:I3)</f>
        <v>170</v>
      </c>
      <c r="K3" s="152">
        <v>173</v>
      </c>
      <c r="L3" s="247" t="s">
        <v>32</v>
      </c>
      <c r="M3" s="247" t="s">
        <v>32</v>
      </c>
      <c r="N3" s="60">
        <f t="shared" ref="N3:N12" si="1">MAX(K3:M3)</f>
        <v>173</v>
      </c>
      <c r="O3" s="153">
        <f t="shared" ref="O3:O41" si="2">J3+N3</f>
        <v>343</v>
      </c>
      <c r="P3" s="53">
        <f t="shared" ref="P3:P40" si="3">O3*10^(0.784780654*LOG10(173.961/F3)^2)</f>
        <v>348.16263768968145</v>
      </c>
      <c r="Q3" s="50" t="s">
        <v>62</v>
      </c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</row>
    <row r="4" spans="1:32" ht="13.5" customHeight="1" thickTop="1" thickBot="1">
      <c r="A4" s="38"/>
      <c r="B4" s="54" t="s">
        <v>121</v>
      </c>
      <c r="C4" s="54" t="s">
        <v>159</v>
      </c>
      <c r="D4" s="157"/>
      <c r="E4" s="73" t="s">
        <v>172</v>
      </c>
      <c r="F4" s="38">
        <v>71.900000000000006</v>
      </c>
      <c r="G4" s="154">
        <v>95</v>
      </c>
      <c r="H4" s="154">
        <v>100</v>
      </c>
      <c r="I4" s="154">
        <v>107</v>
      </c>
      <c r="J4" s="47">
        <f>MAX(G4:I4)</f>
        <v>107</v>
      </c>
      <c r="K4" s="154">
        <v>124</v>
      </c>
      <c r="L4" s="154">
        <v>128</v>
      </c>
      <c r="M4" s="154">
        <v>133</v>
      </c>
      <c r="N4" s="47">
        <f>MAX(K4:M4)</f>
        <v>133</v>
      </c>
      <c r="O4" s="156">
        <f>J4+N4</f>
        <v>240</v>
      </c>
      <c r="P4" s="57">
        <f>O4*10^(0.784780654*LOG10(173.961/F4)^2)</f>
        <v>313.15905224487619</v>
      </c>
      <c r="Q4" s="50" t="s">
        <v>63</v>
      </c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32" ht="12.75" customHeight="1" thickTop="1" thickBot="1">
      <c r="A5" s="38"/>
      <c r="B5" s="55" t="s">
        <v>164</v>
      </c>
      <c r="C5" s="55" t="s">
        <v>127</v>
      </c>
      <c r="D5" s="56"/>
      <c r="E5" s="73" t="s">
        <v>172</v>
      </c>
      <c r="F5" s="57">
        <v>73.5</v>
      </c>
      <c r="G5" s="154">
        <v>104</v>
      </c>
      <c r="H5" s="154">
        <v>108</v>
      </c>
      <c r="I5" s="154">
        <v>110</v>
      </c>
      <c r="J5" s="47">
        <f t="shared" si="0"/>
        <v>110</v>
      </c>
      <c r="K5" s="248" t="s">
        <v>34</v>
      </c>
      <c r="L5" s="154">
        <v>132</v>
      </c>
      <c r="M5" s="248" t="s">
        <v>33</v>
      </c>
      <c r="N5" s="47">
        <v>132</v>
      </c>
      <c r="O5" s="156">
        <f t="shared" si="2"/>
        <v>242</v>
      </c>
      <c r="P5" s="57">
        <f t="shared" si="3"/>
        <v>311.66207889005682</v>
      </c>
      <c r="Q5" s="50" t="s">
        <v>66</v>
      </c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pans="1:32" ht="13.5" customHeight="1" thickTop="1" thickBot="1">
      <c r="A6" s="38"/>
      <c r="B6" s="158" t="s">
        <v>162</v>
      </c>
      <c r="C6" s="158" t="s">
        <v>163</v>
      </c>
      <c r="D6" s="157"/>
      <c r="E6" s="159" t="s">
        <v>76</v>
      </c>
      <c r="F6" s="57">
        <v>93.7</v>
      </c>
      <c r="G6" s="58">
        <v>114</v>
      </c>
      <c r="H6" s="58">
        <v>118</v>
      </c>
      <c r="I6" s="58">
        <v>121</v>
      </c>
      <c r="J6" s="47">
        <f t="shared" si="0"/>
        <v>121</v>
      </c>
      <c r="K6" s="58">
        <v>144</v>
      </c>
      <c r="L6" s="58">
        <v>148</v>
      </c>
      <c r="M6" s="249" t="s">
        <v>36</v>
      </c>
      <c r="N6" s="47">
        <f t="shared" si="1"/>
        <v>148</v>
      </c>
      <c r="O6" s="156">
        <f t="shared" si="2"/>
        <v>269</v>
      </c>
      <c r="P6" s="57">
        <f t="shared" si="3"/>
        <v>306.4914680939998</v>
      </c>
      <c r="Q6" s="50" t="s">
        <v>65</v>
      </c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</row>
    <row r="7" spans="1:32" ht="13.5" customHeight="1" thickTop="1" thickBot="1">
      <c r="A7" s="38"/>
      <c r="B7" s="54" t="s">
        <v>123</v>
      </c>
      <c r="C7" s="54" t="s">
        <v>161</v>
      </c>
      <c r="D7" s="38"/>
      <c r="E7" s="159" t="s">
        <v>76</v>
      </c>
      <c r="F7" s="57">
        <v>91.3</v>
      </c>
      <c r="G7" s="154">
        <v>112</v>
      </c>
      <c r="H7" s="154">
        <v>115</v>
      </c>
      <c r="I7" s="154">
        <v>118</v>
      </c>
      <c r="J7" s="47">
        <f>MAX(G7:I7)</f>
        <v>118</v>
      </c>
      <c r="K7" s="154">
        <v>131</v>
      </c>
      <c r="L7" s="154">
        <v>136</v>
      </c>
      <c r="M7" s="154">
        <v>140</v>
      </c>
      <c r="N7" s="47">
        <f>MAX(K7:M7)</f>
        <v>140</v>
      </c>
      <c r="O7" s="156">
        <f>J7+N7</f>
        <v>258</v>
      </c>
      <c r="P7" s="57">
        <f>O7*10^(0.784780654*LOG10(173.961/F7)^2)</f>
        <v>297.26118949525124</v>
      </c>
      <c r="Q7" s="50" t="s">
        <v>64</v>
      </c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2" ht="13.5" customHeight="1" thickTop="1" thickBot="1">
      <c r="A8" s="38"/>
      <c r="B8" s="55" t="s">
        <v>95</v>
      </c>
      <c r="C8" s="55" t="s">
        <v>160</v>
      </c>
      <c r="D8" s="56"/>
      <c r="E8" s="73" t="s">
        <v>172</v>
      </c>
      <c r="F8" s="57">
        <v>72.3</v>
      </c>
      <c r="G8" s="58">
        <v>100</v>
      </c>
      <c r="H8" s="58">
        <v>103</v>
      </c>
      <c r="I8" s="249" t="s">
        <v>35</v>
      </c>
      <c r="J8" s="47">
        <f t="shared" si="0"/>
        <v>103</v>
      </c>
      <c r="K8" s="58">
        <v>120</v>
      </c>
      <c r="L8" s="58">
        <v>124</v>
      </c>
      <c r="M8" s="249" t="s">
        <v>37</v>
      </c>
      <c r="N8" s="47">
        <f t="shared" si="1"/>
        <v>124</v>
      </c>
      <c r="O8" s="156">
        <f t="shared" si="2"/>
        <v>227</v>
      </c>
      <c r="P8" s="57">
        <f t="shared" si="3"/>
        <v>295.21132329107479</v>
      </c>
      <c r="Q8" s="50" t="s">
        <v>67</v>
      </c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</row>
    <row r="9" spans="1:32" ht="13.5" customHeight="1" thickTop="1" thickBot="1">
      <c r="A9" s="38"/>
      <c r="B9" s="55" t="s">
        <v>150</v>
      </c>
      <c r="C9" s="55" t="s">
        <v>151</v>
      </c>
      <c r="D9" s="56"/>
      <c r="E9" s="73" t="s">
        <v>172</v>
      </c>
      <c r="F9" s="57">
        <v>74.099999999999994</v>
      </c>
      <c r="G9" s="58">
        <v>90</v>
      </c>
      <c r="H9" s="249" t="s">
        <v>38</v>
      </c>
      <c r="I9" s="58">
        <v>95</v>
      </c>
      <c r="J9" s="47">
        <f t="shared" si="0"/>
        <v>95</v>
      </c>
      <c r="K9" s="58">
        <v>110</v>
      </c>
      <c r="L9" s="58">
        <v>113</v>
      </c>
      <c r="M9" s="58">
        <v>116</v>
      </c>
      <c r="N9" s="47">
        <f t="shared" si="1"/>
        <v>116</v>
      </c>
      <c r="O9" s="156">
        <f t="shared" si="2"/>
        <v>211</v>
      </c>
      <c r="P9" s="57">
        <f t="shared" si="3"/>
        <v>270.45016341472984</v>
      </c>
      <c r="Q9" s="50" t="s">
        <v>73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</row>
    <row r="10" spans="1:32" ht="12.75" customHeight="1" thickTop="1" thickBot="1">
      <c r="A10" s="38"/>
      <c r="B10" s="55" t="s">
        <v>152</v>
      </c>
      <c r="C10" s="55" t="s">
        <v>153</v>
      </c>
      <c r="D10" s="56"/>
      <c r="E10" s="161" t="s">
        <v>70</v>
      </c>
      <c r="F10" s="57">
        <v>80.2</v>
      </c>
      <c r="G10" s="58">
        <v>90</v>
      </c>
      <c r="H10" s="58">
        <v>95</v>
      </c>
      <c r="I10" s="249" t="s">
        <v>39</v>
      </c>
      <c r="J10" s="47">
        <v>95</v>
      </c>
      <c r="K10" s="58">
        <v>115</v>
      </c>
      <c r="L10" s="58">
        <v>121</v>
      </c>
      <c r="M10" s="162">
        <v>125</v>
      </c>
      <c r="N10" s="47">
        <f t="shared" si="1"/>
        <v>125</v>
      </c>
      <c r="O10" s="156">
        <f t="shared" si="2"/>
        <v>220</v>
      </c>
      <c r="P10" s="57">
        <f t="shared" si="3"/>
        <v>269.87813372175231</v>
      </c>
      <c r="Q10" s="50" t="s">
        <v>71</v>
      </c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</row>
    <row r="11" spans="1:32" ht="14" thickTop="1" thickBot="1">
      <c r="A11" s="38"/>
      <c r="B11" s="55" t="s">
        <v>95</v>
      </c>
      <c r="C11" s="55" t="s">
        <v>156</v>
      </c>
      <c r="D11" s="56"/>
      <c r="E11" s="161" t="s">
        <v>70</v>
      </c>
      <c r="F11" s="57">
        <v>81.099999999999994</v>
      </c>
      <c r="G11" s="58">
        <v>90</v>
      </c>
      <c r="H11" s="249" t="s">
        <v>38</v>
      </c>
      <c r="I11" s="58">
        <v>95</v>
      </c>
      <c r="J11" s="47">
        <f>MAX(G11:I11)</f>
        <v>95</v>
      </c>
      <c r="K11" s="58">
        <v>114</v>
      </c>
      <c r="L11" s="58">
        <v>120</v>
      </c>
      <c r="M11" s="58">
        <v>124</v>
      </c>
      <c r="N11" s="47">
        <f>MAX(K11:M11)</f>
        <v>124</v>
      </c>
      <c r="O11" s="156">
        <f>J11+N11</f>
        <v>219</v>
      </c>
      <c r="P11" s="57">
        <f>O11*10^(0.784780654*LOG10(173.961/F11)^2)</f>
        <v>267.08503235869881</v>
      </c>
      <c r="Q11" s="50" t="s">
        <v>72</v>
      </c>
      <c r="R11" s="163"/>
    </row>
    <row r="12" spans="1:32" ht="14" thickTop="1" thickBot="1">
      <c r="A12" s="38"/>
      <c r="B12" s="55" t="s">
        <v>167</v>
      </c>
      <c r="C12" s="55" t="s">
        <v>160</v>
      </c>
      <c r="D12" s="56"/>
      <c r="E12" s="159" t="s">
        <v>76</v>
      </c>
      <c r="F12" s="57">
        <v>94</v>
      </c>
      <c r="G12" s="249" t="s">
        <v>40</v>
      </c>
      <c r="H12" s="58">
        <v>94</v>
      </c>
      <c r="I12" s="58">
        <v>100</v>
      </c>
      <c r="J12" s="47">
        <f>MAX(G12:I12)</f>
        <v>100</v>
      </c>
      <c r="K12" s="58">
        <v>120</v>
      </c>
      <c r="L12" s="58">
        <v>125</v>
      </c>
      <c r="M12" s="249" t="s">
        <v>41</v>
      </c>
      <c r="N12" s="47">
        <f t="shared" si="1"/>
        <v>125</v>
      </c>
      <c r="O12" s="156">
        <f t="shared" si="2"/>
        <v>225</v>
      </c>
      <c r="P12" s="57">
        <f t="shared" si="3"/>
        <v>256.01453678676489</v>
      </c>
      <c r="Q12" s="50" t="s">
        <v>74</v>
      </c>
      <c r="R12" s="163"/>
    </row>
    <row r="13" spans="1:32" ht="14" thickTop="1" thickBot="1">
      <c r="A13" s="38"/>
      <c r="B13" s="54" t="s">
        <v>100</v>
      </c>
      <c r="C13" s="54" t="s">
        <v>142</v>
      </c>
      <c r="D13" s="157"/>
      <c r="E13" s="73" t="s">
        <v>172</v>
      </c>
      <c r="F13" s="38">
        <v>75.3</v>
      </c>
      <c r="G13" s="248" t="s">
        <v>42</v>
      </c>
      <c r="H13" s="154">
        <v>93</v>
      </c>
      <c r="I13" s="248" t="s">
        <v>39</v>
      </c>
      <c r="J13" s="47">
        <v>93</v>
      </c>
      <c r="K13" s="155">
        <v>105</v>
      </c>
      <c r="L13" s="154">
        <v>108</v>
      </c>
      <c r="M13" s="155">
        <v>114</v>
      </c>
      <c r="N13" s="47">
        <v>108</v>
      </c>
      <c r="O13" s="156">
        <f t="shared" si="2"/>
        <v>201</v>
      </c>
      <c r="P13" s="57">
        <f t="shared" si="3"/>
        <v>255.25863255716953</v>
      </c>
      <c r="Q13" s="50" t="s">
        <v>191</v>
      </c>
      <c r="R13" s="163"/>
    </row>
    <row r="14" spans="1:32" ht="14" thickTop="1" thickBot="1">
      <c r="A14" s="38"/>
      <c r="B14" s="55" t="s">
        <v>104</v>
      </c>
      <c r="C14" s="55" t="s">
        <v>120</v>
      </c>
      <c r="D14" s="56"/>
      <c r="E14" s="164" t="s">
        <v>172</v>
      </c>
      <c r="F14" s="57">
        <v>70.2</v>
      </c>
      <c r="G14" s="155">
        <v>75</v>
      </c>
      <c r="H14" s="154">
        <v>78</v>
      </c>
      <c r="I14" s="58">
        <v>82</v>
      </c>
      <c r="J14" s="47">
        <f>MAX(G14:I14)</f>
        <v>82</v>
      </c>
      <c r="K14" s="154">
        <v>100</v>
      </c>
      <c r="L14" s="154">
        <v>105</v>
      </c>
      <c r="M14" s="160">
        <v>109</v>
      </c>
      <c r="N14" s="47">
        <v>105</v>
      </c>
      <c r="O14" s="156">
        <f t="shared" si="2"/>
        <v>187</v>
      </c>
      <c r="P14" s="57">
        <f t="shared" si="3"/>
        <v>247.59325499744045</v>
      </c>
      <c r="Q14" s="50" t="s">
        <v>192</v>
      </c>
      <c r="R14" s="163"/>
    </row>
    <row r="15" spans="1:32" ht="14" thickTop="1" thickBot="1">
      <c r="A15" s="38"/>
      <c r="B15" s="158" t="s">
        <v>130</v>
      </c>
      <c r="C15" s="158" t="s">
        <v>147</v>
      </c>
      <c r="D15" s="157"/>
      <c r="E15" s="161" t="s">
        <v>70</v>
      </c>
      <c r="F15" s="57">
        <v>79</v>
      </c>
      <c r="G15" s="160">
        <v>90</v>
      </c>
      <c r="H15" s="58">
        <v>92</v>
      </c>
      <c r="I15" s="165">
        <v>96</v>
      </c>
      <c r="J15" s="47">
        <v>92</v>
      </c>
      <c r="K15" s="58">
        <v>105</v>
      </c>
      <c r="L15" s="160">
        <v>107</v>
      </c>
      <c r="M15" s="58">
        <v>107</v>
      </c>
      <c r="N15" s="47">
        <f>MAX(K15:M15)</f>
        <v>107</v>
      </c>
      <c r="O15" s="156">
        <f t="shared" si="2"/>
        <v>199</v>
      </c>
      <c r="P15" s="57">
        <f t="shared" si="3"/>
        <v>246.08630272018516</v>
      </c>
      <c r="Q15" s="50" t="s">
        <v>193</v>
      </c>
      <c r="R15" s="163"/>
    </row>
    <row r="16" spans="1:32" ht="14" thickTop="1" thickBot="1">
      <c r="A16" s="38"/>
      <c r="B16" s="54" t="s">
        <v>145</v>
      </c>
      <c r="C16" s="54" t="s">
        <v>146</v>
      </c>
      <c r="D16" s="38"/>
      <c r="E16" s="161" t="s">
        <v>70</v>
      </c>
      <c r="F16" s="57">
        <v>84.3</v>
      </c>
      <c r="G16" s="154">
        <v>90</v>
      </c>
      <c r="H16" s="155">
        <v>95</v>
      </c>
      <c r="I16" s="154">
        <v>95</v>
      </c>
      <c r="J16" s="47">
        <f>MAX(G16:I16)</f>
        <v>95</v>
      </c>
      <c r="K16" s="154">
        <v>110</v>
      </c>
      <c r="L16" s="155">
        <v>115</v>
      </c>
      <c r="M16" s="155">
        <v>115</v>
      </c>
      <c r="N16" s="47">
        <v>110</v>
      </c>
      <c r="O16" s="156">
        <f t="shared" si="2"/>
        <v>205</v>
      </c>
      <c r="P16" s="57">
        <f t="shared" si="3"/>
        <v>245.15349665030726</v>
      </c>
      <c r="Q16" s="50" t="s">
        <v>194</v>
      </c>
      <c r="R16" s="163"/>
    </row>
    <row r="17" spans="1:18" ht="14.25" customHeight="1" thickTop="1" thickBot="1">
      <c r="A17" s="38"/>
      <c r="B17" s="55" t="s">
        <v>154</v>
      </c>
      <c r="C17" s="55" t="s">
        <v>155</v>
      </c>
      <c r="D17" s="56"/>
      <c r="E17" s="159" t="s">
        <v>76</v>
      </c>
      <c r="F17" s="57">
        <v>86.6</v>
      </c>
      <c r="G17" s="58">
        <v>82</v>
      </c>
      <c r="H17" s="58">
        <v>87</v>
      </c>
      <c r="I17" s="160">
        <v>90</v>
      </c>
      <c r="J17" s="47">
        <v>87</v>
      </c>
      <c r="K17" s="58">
        <v>110</v>
      </c>
      <c r="L17" s="58">
        <v>115</v>
      </c>
      <c r="M17" s="58">
        <v>120</v>
      </c>
      <c r="N17" s="47">
        <f>MAX(K17:M17)</f>
        <v>120</v>
      </c>
      <c r="O17" s="156">
        <f t="shared" si="2"/>
        <v>207</v>
      </c>
      <c r="P17" s="57">
        <f t="shared" si="3"/>
        <v>244.33680435790686</v>
      </c>
      <c r="Q17" s="50" t="s">
        <v>195</v>
      </c>
      <c r="R17" s="163"/>
    </row>
    <row r="18" spans="1:18" ht="14" thickTop="1" thickBot="1">
      <c r="A18" s="38"/>
      <c r="B18" s="167" t="s">
        <v>121</v>
      </c>
      <c r="C18" s="54" t="s">
        <v>122</v>
      </c>
      <c r="D18" s="38"/>
      <c r="E18" s="161" t="s">
        <v>70</v>
      </c>
      <c r="F18" s="38">
        <v>82.3</v>
      </c>
      <c r="G18" s="154">
        <v>82</v>
      </c>
      <c r="H18" s="155">
        <v>86</v>
      </c>
      <c r="I18" s="160">
        <v>88</v>
      </c>
      <c r="J18" s="47">
        <v>82</v>
      </c>
      <c r="K18" s="154">
        <v>117</v>
      </c>
      <c r="L18" s="155">
        <v>121</v>
      </c>
      <c r="M18" s="160">
        <v>122</v>
      </c>
      <c r="N18" s="47">
        <v>117</v>
      </c>
      <c r="O18" s="156">
        <f>J18+N18</f>
        <v>199</v>
      </c>
      <c r="P18" s="57">
        <f>O18*10^(0.784780654*LOG10(173.961/F18)^2)</f>
        <v>240.86410931545382</v>
      </c>
      <c r="Q18" s="50" t="s">
        <v>0</v>
      </c>
      <c r="R18" s="163"/>
    </row>
    <row r="19" spans="1:18" ht="14" thickTop="1" thickBot="1">
      <c r="A19" s="38"/>
      <c r="B19" s="55" t="s">
        <v>143</v>
      </c>
      <c r="C19" s="55" t="s">
        <v>144</v>
      </c>
      <c r="D19" s="56"/>
      <c r="E19" s="159" t="s">
        <v>76</v>
      </c>
      <c r="F19" s="57">
        <v>88.5</v>
      </c>
      <c r="G19" s="160">
        <v>87</v>
      </c>
      <c r="H19" s="58">
        <v>87</v>
      </c>
      <c r="I19" s="160">
        <v>92</v>
      </c>
      <c r="J19" s="47">
        <v>87</v>
      </c>
      <c r="K19" s="58">
        <v>115</v>
      </c>
      <c r="L19" s="160">
        <v>118</v>
      </c>
      <c r="M19" s="58">
        <v>118</v>
      </c>
      <c r="N19" s="47">
        <f>MAX(K19:M19)</f>
        <v>118</v>
      </c>
      <c r="O19" s="156">
        <f>J19+N19</f>
        <v>205</v>
      </c>
      <c r="P19" s="57">
        <f>O19*10^(0.784780654*LOG10(173.961/F19)^2)</f>
        <v>239.5303811552385</v>
      </c>
      <c r="Q19" s="50" t="s">
        <v>1</v>
      </c>
      <c r="R19" s="163"/>
    </row>
    <row r="20" spans="1:18" ht="14" thickTop="1" thickBot="1">
      <c r="A20" s="38"/>
      <c r="B20" s="55" t="s">
        <v>137</v>
      </c>
      <c r="C20" s="55" t="s">
        <v>138</v>
      </c>
      <c r="D20" s="56"/>
      <c r="E20" s="73" t="s">
        <v>172</v>
      </c>
      <c r="F20" s="57">
        <v>72.099999999999994</v>
      </c>
      <c r="G20" s="154">
        <v>81</v>
      </c>
      <c r="H20" s="154">
        <v>84</v>
      </c>
      <c r="I20" s="160">
        <v>87</v>
      </c>
      <c r="J20" s="47">
        <v>84</v>
      </c>
      <c r="K20" s="154">
        <v>99</v>
      </c>
      <c r="L20" s="155">
        <v>103</v>
      </c>
      <c r="M20" s="160">
        <v>105</v>
      </c>
      <c r="N20" s="47">
        <v>99</v>
      </c>
      <c r="O20" s="156">
        <f>J20+N20</f>
        <v>183</v>
      </c>
      <c r="P20" s="57">
        <f>O20*10^(0.784780654*LOG10(173.961/F20)^2)</f>
        <v>238.38525484750781</v>
      </c>
      <c r="Q20" s="50" t="s">
        <v>2</v>
      </c>
      <c r="R20" s="163"/>
    </row>
    <row r="21" spans="1:18" ht="14" thickTop="1" thickBot="1">
      <c r="A21" s="38"/>
      <c r="B21" s="55" t="s">
        <v>126</v>
      </c>
      <c r="C21" s="55" t="s">
        <v>127</v>
      </c>
      <c r="D21" s="38"/>
      <c r="E21" s="166" t="s">
        <v>61</v>
      </c>
      <c r="F21" s="57">
        <v>67.599999999999994</v>
      </c>
      <c r="G21" s="155">
        <v>75</v>
      </c>
      <c r="H21" s="154">
        <v>75</v>
      </c>
      <c r="I21" s="58">
        <v>80</v>
      </c>
      <c r="J21" s="47">
        <f>MAX(G21:I21)</f>
        <v>80</v>
      </c>
      <c r="K21" s="154">
        <v>95</v>
      </c>
      <c r="L21" s="248" t="s">
        <v>39</v>
      </c>
      <c r="M21" s="58" t="s">
        <v>183</v>
      </c>
      <c r="N21" s="47">
        <f>MAX(K21:M21)</f>
        <v>95</v>
      </c>
      <c r="O21" s="156">
        <f t="shared" si="2"/>
        <v>175</v>
      </c>
      <c r="P21" s="57">
        <f t="shared" si="3"/>
        <v>237.29303061460462</v>
      </c>
      <c r="Q21" s="50" t="s">
        <v>3</v>
      </c>
      <c r="R21" s="163"/>
    </row>
    <row r="22" spans="1:18" ht="14.25" customHeight="1" thickTop="1" thickBot="1">
      <c r="A22" s="38"/>
      <c r="B22" s="55" t="s">
        <v>132</v>
      </c>
      <c r="C22" s="55" t="s">
        <v>133</v>
      </c>
      <c r="D22" s="56"/>
      <c r="E22" s="73" t="s">
        <v>172</v>
      </c>
      <c r="F22" s="57">
        <v>70.5</v>
      </c>
      <c r="G22" s="155">
        <v>77</v>
      </c>
      <c r="H22" s="154">
        <v>79</v>
      </c>
      <c r="I22" s="160">
        <v>82</v>
      </c>
      <c r="J22" s="47">
        <v>79</v>
      </c>
      <c r="K22" s="154">
        <v>95</v>
      </c>
      <c r="L22" s="155">
        <v>100</v>
      </c>
      <c r="M22" s="58">
        <v>100</v>
      </c>
      <c r="N22" s="47">
        <f>MAX(K22:M22)</f>
        <v>100</v>
      </c>
      <c r="O22" s="156">
        <f t="shared" si="2"/>
        <v>179</v>
      </c>
      <c r="P22" s="57">
        <f t="shared" si="3"/>
        <v>236.37813337827811</v>
      </c>
      <c r="Q22" s="50" t="s">
        <v>4</v>
      </c>
      <c r="R22" s="168"/>
    </row>
    <row r="23" spans="1:18" ht="14" thickTop="1" thickBot="1">
      <c r="A23" s="38"/>
      <c r="B23" s="55" t="s">
        <v>148</v>
      </c>
      <c r="C23" s="55" t="s">
        <v>149</v>
      </c>
      <c r="D23" s="56"/>
      <c r="E23" s="161" t="s">
        <v>70</v>
      </c>
      <c r="F23" s="57">
        <v>82.4</v>
      </c>
      <c r="G23" s="155">
        <v>83</v>
      </c>
      <c r="H23" s="154">
        <v>85</v>
      </c>
      <c r="I23" s="155">
        <v>90</v>
      </c>
      <c r="J23" s="47">
        <v>85</v>
      </c>
      <c r="K23" s="155">
        <v>105</v>
      </c>
      <c r="L23" s="154">
        <v>107</v>
      </c>
      <c r="M23" s="155">
        <v>111</v>
      </c>
      <c r="N23" s="47">
        <v>107</v>
      </c>
      <c r="O23" s="156">
        <f t="shared" si="2"/>
        <v>192</v>
      </c>
      <c r="P23" s="57">
        <f t="shared" si="3"/>
        <v>232.24768849829661</v>
      </c>
      <c r="Q23" s="50" t="s">
        <v>5</v>
      </c>
      <c r="R23" s="168"/>
    </row>
    <row r="24" spans="1:18" ht="14" thickTop="1" thickBot="1">
      <c r="A24" s="38"/>
      <c r="B24" s="55" t="s">
        <v>157</v>
      </c>
      <c r="C24" s="55" t="s">
        <v>158</v>
      </c>
      <c r="D24" s="56"/>
      <c r="E24" s="159" t="s">
        <v>76</v>
      </c>
      <c r="F24" s="57">
        <v>87.9</v>
      </c>
      <c r="G24" s="58">
        <v>85</v>
      </c>
      <c r="H24" s="160">
        <v>92</v>
      </c>
      <c r="I24" s="160">
        <v>92</v>
      </c>
      <c r="J24" s="47">
        <v>85</v>
      </c>
      <c r="K24" s="160">
        <v>106</v>
      </c>
      <c r="L24" s="58">
        <v>106</v>
      </c>
      <c r="M24" s="58">
        <v>110</v>
      </c>
      <c r="N24" s="47">
        <f>MAX(K24:M24)</f>
        <v>110</v>
      </c>
      <c r="O24" s="156">
        <f t="shared" si="2"/>
        <v>195</v>
      </c>
      <c r="P24" s="57">
        <f t="shared" si="3"/>
        <v>228.56474116197907</v>
      </c>
      <c r="Q24" s="50" t="s">
        <v>6</v>
      </c>
      <c r="R24" s="168"/>
    </row>
    <row r="25" spans="1:18" ht="14" thickTop="1" thickBot="1">
      <c r="A25" s="38"/>
      <c r="B25" s="54" t="s">
        <v>123</v>
      </c>
      <c r="C25" s="55" t="s">
        <v>124</v>
      </c>
      <c r="D25" s="38"/>
      <c r="E25" s="73" t="s">
        <v>172</v>
      </c>
      <c r="F25" s="57">
        <v>70.3</v>
      </c>
      <c r="G25" s="58">
        <v>75</v>
      </c>
      <c r="H25" s="58">
        <v>78</v>
      </c>
      <c r="I25" s="160">
        <v>81</v>
      </c>
      <c r="J25" s="47">
        <v>78</v>
      </c>
      <c r="K25" s="154">
        <v>92</v>
      </c>
      <c r="L25" s="155">
        <v>96</v>
      </c>
      <c r="M25" s="160">
        <v>96</v>
      </c>
      <c r="N25" s="47">
        <v>92</v>
      </c>
      <c r="O25" s="156">
        <f t="shared" si="2"/>
        <v>170</v>
      </c>
      <c r="P25" s="57">
        <f t="shared" si="3"/>
        <v>224.88682108326552</v>
      </c>
      <c r="Q25" s="50" t="s">
        <v>7</v>
      </c>
      <c r="R25" s="168"/>
    </row>
    <row r="26" spans="1:18" ht="14" thickTop="1" thickBot="1">
      <c r="A26" s="38"/>
      <c r="B26" s="54" t="s">
        <v>125</v>
      </c>
      <c r="C26" s="55" t="s">
        <v>94</v>
      </c>
      <c r="D26" s="38"/>
      <c r="E26" s="73" t="s">
        <v>172</v>
      </c>
      <c r="F26" s="57">
        <v>75.900000000000006</v>
      </c>
      <c r="G26" s="154">
        <v>72</v>
      </c>
      <c r="H26" s="154">
        <v>75</v>
      </c>
      <c r="I26" s="160">
        <v>77</v>
      </c>
      <c r="J26" s="47">
        <v>75</v>
      </c>
      <c r="K26" s="154">
        <v>90</v>
      </c>
      <c r="L26" s="155">
        <v>95</v>
      </c>
      <c r="M26" s="58">
        <v>101</v>
      </c>
      <c r="N26" s="47">
        <f>MAX(K26:M26)</f>
        <v>101</v>
      </c>
      <c r="O26" s="156">
        <f t="shared" si="2"/>
        <v>176</v>
      </c>
      <c r="P26" s="57">
        <f t="shared" si="3"/>
        <v>222.50460396738632</v>
      </c>
      <c r="Q26" s="50" t="s">
        <v>8</v>
      </c>
      <c r="R26" s="168"/>
    </row>
    <row r="27" spans="1:18" ht="14" thickTop="1" thickBot="1">
      <c r="A27" s="38"/>
      <c r="B27" s="54" t="s">
        <v>91</v>
      </c>
      <c r="C27" s="55" t="s">
        <v>92</v>
      </c>
      <c r="D27" s="38"/>
      <c r="E27" s="169" t="s">
        <v>188</v>
      </c>
      <c r="F27" s="57">
        <v>45.3</v>
      </c>
      <c r="G27" s="58">
        <v>50</v>
      </c>
      <c r="H27" s="160">
        <v>52</v>
      </c>
      <c r="I27" s="58">
        <v>52</v>
      </c>
      <c r="J27" s="47">
        <f t="shared" ref="J27:J33" si="4">MAX(G27:I27)</f>
        <v>52</v>
      </c>
      <c r="K27" s="154">
        <v>63</v>
      </c>
      <c r="L27" s="154">
        <v>65</v>
      </c>
      <c r="M27" s="58">
        <v>67</v>
      </c>
      <c r="N27" s="47">
        <f>MAX(K27:M27)</f>
        <v>67</v>
      </c>
      <c r="O27" s="156">
        <f t="shared" si="2"/>
        <v>119</v>
      </c>
      <c r="P27" s="57">
        <f t="shared" si="3"/>
        <v>220.55932001719381</v>
      </c>
      <c r="Q27" s="50" t="s">
        <v>9</v>
      </c>
      <c r="R27" s="168"/>
    </row>
    <row r="28" spans="1:18" ht="14" thickTop="1" thickBot="1">
      <c r="A28" s="38"/>
      <c r="B28" s="55" t="s">
        <v>132</v>
      </c>
      <c r="C28" s="55" t="s">
        <v>136</v>
      </c>
      <c r="D28" s="56"/>
      <c r="E28" s="170" t="s">
        <v>70</v>
      </c>
      <c r="F28" s="57">
        <v>88</v>
      </c>
      <c r="G28" s="155">
        <v>81</v>
      </c>
      <c r="H28" s="155">
        <v>81</v>
      </c>
      <c r="I28" s="58">
        <v>83</v>
      </c>
      <c r="J28" s="47">
        <f t="shared" si="4"/>
        <v>83</v>
      </c>
      <c r="K28" s="154">
        <v>100</v>
      </c>
      <c r="L28" s="154">
        <v>105</v>
      </c>
      <c r="M28" s="162" t="s">
        <v>183</v>
      </c>
      <c r="N28" s="47">
        <f>MAX(K28:M28)</f>
        <v>105</v>
      </c>
      <c r="O28" s="156">
        <f t="shared" si="2"/>
        <v>188</v>
      </c>
      <c r="P28" s="57">
        <f t="shared" si="3"/>
        <v>220.24339514099898</v>
      </c>
      <c r="Q28" s="50" t="s">
        <v>10</v>
      </c>
      <c r="R28" s="168"/>
    </row>
    <row r="29" spans="1:18" ht="14" thickTop="1" thickBot="1">
      <c r="A29" s="38"/>
      <c r="B29" s="55" t="s">
        <v>128</v>
      </c>
      <c r="C29" s="55" t="s">
        <v>129</v>
      </c>
      <c r="D29" s="56"/>
      <c r="E29" s="73" t="s">
        <v>172</v>
      </c>
      <c r="F29" s="57">
        <v>74.7</v>
      </c>
      <c r="G29" s="154">
        <v>78</v>
      </c>
      <c r="H29" s="248" t="s">
        <v>43</v>
      </c>
      <c r="I29" s="249" t="s">
        <v>43</v>
      </c>
      <c r="J29" s="47">
        <f t="shared" si="4"/>
        <v>78</v>
      </c>
      <c r="K29" s="155">
        <v>90</v>
      </c>
      <c r="L29" s="154">
        <v>90</v>
      </c>
      <c r="M29" s="160">
        <v>95</v>
      </c>
      <c r="N29" s="47">
        <v>90</v>
      </c>
      <c r="O29" s="156">
        <f t="shared" si="2"/>
        <v>168</v>
      </c>
      <c r="P29" s="57">
        <f t="shared" si="3"/>
        <v>214.33161960368776</v>
      </c>
      <c r="Q29" s="50" t="s">
        <v>11</v>
      </c>
      <c r="R29" s="168"/>
    </row>
    <row r="30" spans="1:18" ht="14" thickTop="1" thickBot="1">
      <c r="A30" s="38"/>
      <c r="B30" s="55" t="s">
        <v>139</v>
      </c>
      <c r="C30" s="55" t="s">
        <v>140</v>
      </c>
      <c r="D30" s="56"/>
      <c r="E30" s="170" t="s">
        <v>70</v>
      </c>
      <c r="F30" s="57">
        <v>87.4</v>
      </c>
      <c r="G30" s="248" t="s">
        <v>44</v>
      </c>
      <c r="H30" s="154">
        <v>75</v>
      </c>
      <c r="I30" s="58">
        <v>80</v>
      </c>
      <c r="J30" s="47">
        <f t="shared" si="4"/>
        <v>80</v>
      </c>
      <c r="K30" s="58">
        <v>95</v>
      </c>
      <c r="L30" s="58">
        <v>100</v>
      </c>
      <c r="M30" s="58">
        <v>102</v>
      </c>
      <c r="N30" s="47">
        <f>MAX(K30:M30)</f>
        <v>102</v>
      </c>
      <c r="O30" s="156">
        <f t="shared" si="2"/>
        <v>182</v>
      </c>
      <c r="P30" s="57">
        <f t="shared" si="3"/>
        <v>213.89647392846462</v>
      </c>
      <c r="Q30" s="50" t="s">
        <v>12</v>
      </c>
      <c r="R30" s="168"/>
    </row>
    <row r="31" spans="1:18" ht="14" thickTop="1" thickBot="1">
      <c r="A31" s="38"/>
      <c r="B31" s="55" t="s">
        <v>105</v>
      </c>
      <c r="C31" s="55" t="s">
        <v>106</v>
      </c>
      <c r="D31" s="56"/>
      <c r="E31" s="161" t="s">
        <v>70</v>
      </c>
      <c r="F31" s="57">
        <v>78.7</v>
      </c>
      <c r="G31" s="154">
        <v>65</v>
      </c>
      <c r="H31" s="155">
        <v>70</v>
      </c>
      <c r="I31" s="58">
        <v>72</v>
      </c>
      <c r="J31" s="47">
        <f t="shared" si="4"/>
        <v>72</v>
      </c>
      <c r="K31" s="58">
        <v>95</v>
      </c>
      <c r="L31" s="160">
        <v>100</v>
      </c>
      <c r="M31" s="58">
        <v>100</v>
      </c>
      <c r="N31" s="47">
        <f>MAX(K31:M31)</f>
        <v>100</v>
      </c>
      <c r="O31" s="156">
        <f t="shared" si="2"/>
        <v>172</v>
      </c>
      <c r="P31" s="57">
        <f t="shared" si="3"/>
        <v>213.13465156597834</v>
      </c>
      <c r="Q31" s="50" t="s">
        <v>13</v>
      </c>
      <c r="R31" s="168"/>
    </row>
    <row r="32" spans="1:18" ht="14" thickTop="1" thickBot="1">
      <c r="A32" s="38"/>
      <c r="B32" s="55" t="s">
        <v>134</v>
      </c>
      <c r="C32" s="55" t="s">
        <v>135</v>
      </c>
      <c r="D32" s="56"/>
      <c r="E32" s="170" t="s">
        <v>70</v>
      </c>
      <c r="F32" s="57">
        <v>96</v>
      </c>
      <c r="G32" s="154">
        <v>80</v>
      </c>
      <c r="H32" s="155">
        <v>85</v>
      </c>
      <c r="I32" s="58">
        <v>85</v>
      </c>
      <c r="J32" s="47">
        <f t="shared" si="4"/>
        <v>85</v>
      </c>
      <c r="K32" s="154">
        <v>91</v>
      </c>
      <c r="L32" s="155">
        <v>96</v>
      </c>
      <c r="M32" s="160">
        <v>98</v>
      </c>
      <c r="N32" s="47">
        <v>91</v>
      </c>
      <c r="O32" s="156">
        <f t="shared" si="2"/>
        <v>176</v>
      </c>
      <c r="P32" s="57">
        <f t="shared" si="3"/>
        <v>198.52901670491775</v>
      </c>
      <c r="Q32" s="50" t="s">
        <v>14</v>
      </c>
      <c r="R32" s="168"/>
    </row>
    <row r="33" spans="1:32" ht="14" thickTop="1" thickBot="1">
      <c r="A33" s="38"/>
      <c r="B33" s="55" t="s">
        <v>100</v>
      </c>
      <c r="C33" s="55" t="s">
        <v>101</v>
      </c>
      <c r="D33" s="56"/>
      <c r="E33" s="159" t="s">
        <v>76</v>
      </c>
      <c r="F33" s="57">
        <v>90.4</v>
      </c>
      <c r="G33" s="154">
        <v>60</v>
      </c>
      <c r="H33" s="154">
        <v>63</v>
      </c>
      <c r="I33" s="249" t="s">
        <v>45</v>
      </c>
      <c r="J33" s="47">
        <f t="shared" si="4"/>
        <v>63</v>
      </c>
      <c r="K33" s="154">
        <v>85</v>
      </c>
      <c r="L33" s="155">
        <v>92</v>
      </c>
      <c r="M33" s="58">
        <v>92</v>
      </c>
      <c r="N33" s="47">
        <f>MAX(K33:M33)</f>
        <v>92</v>
      </c>
      <c r="O33" s="156">
        <f t="shared" si="2"/>
        <v>155</v>
      </c>
      <c r="P33" s="57">
        <f t="shared" si="3"/>
        <v>179.37230364122286</v>
      </c>
      <c r="Q33" s="50" t="s">
        <v>15</v>
      </c>
      <c r="R33" s="168"/>
    </row>
    <row r="34" spans="1:32" ht="14" thickTop="1" thickBot="1">
      <c r="A34" s="38"/>
      <c r="B34" s="55" t="s">
        <v>102</v>
      </c>
      <c r="C34" s="55" t="s">
        <v>103</v>
      </c>
      <c r="D34" s="56"/>
      <c r="E34" s="161" t="s">
        <v>70</v>
      </c>
      <c r="F34" s="57">
        <v>82.9</v>
      </c>
      <c r="G34" s="154">
        <v>57</v>
      </c>
      <c r="H34" s="154">
        <v>60</v>
      </c>
      <c r="I34" s="160">
        <v>65</v>
      </c>
      <c r="J34" s="47">
        <v>60</v>
      </c>
      <c r="K34" s="154">
        <v>85</v>
      </c>
      <c r="L34" s="155">
        <v>91</v>
      </c>
      <c r="M34" s="160">
        <v>91</v>
      </c>
      <c r="N34" s="47">
        <v>85</v>
      </c>
      <c r="O34" s="156">
        <f t="shared" si="2"/>
        <v>145</v>
      </c>
      <c r="P34" s="57">
        <f t="shared" si="3"/>
        <v>174.857931362063</v>
      </c>
      <c r="Q34" s="50" t="s">
        <v>16</v>
      </c>
      <c r="R34" s="168"/>
    </row>
    <row r="35" spans="1:32" ht="14" thickTop="1" thickBot="1">
      <c r="A35" s="38"/>
      <c r="B35" s="55" t="s">
        <v>96</v>
      </c>
      <c r="C35" s="55" t="s">
        <v>97</v>
      </c>
      <c r="D35" s="56"/>
      <c r="E35" s="171" t="s">
        <v>171</v>
      </c>
      <c r="F35" s="57">
        <v>58.5</v>
      </c>
      <c r="G35" s="154">
        <v>49</v>
      </c>
      <c r="H35" s="155">
        <v>51</v>
      </c>
      <c r="I35" s="58">
        <v>52</v>
      </c>
      <c r="J35" s="47">
        <f>MAX(G35:I35)</f>
        <v>52</v>
      </c>
      <c r="K35" s="154">
        <v>59</v>
      </c>
      <c r="L35" s="154">
        <v>62</v>
      </c>
      <c r="M35" s="160">
        <v>65</v>
      </c>
      <c r="N35" s="47">
        <v>62</v>
      </c>
      <c r="O35" s="156">
        <f t="shared" si="2"/>
        <v>114</v>
      </c>
      <c r="P35" s="57">
        <f t="shared" si="3"/>
        <v>170.88458341923987</v>
      </c>
      <c r="Q35" s="50" t="s">
        <v>17</v>
      </c>
      <c r="R35" s="168"/>
    </row>
    <row r="36" spans="1:32" ht="14" thickTop="1" thickBot="1">
      <c r="A36" s="38"/>
      <c r="B36" s="54" t="s">
        <v>93</v>
      </c>
      <c r="C36" s="55" t="s">
        <v>94</v>
      </c>
      <c r="D36" s="38"/>
      <c r="E36" s="169" t="s">
        <v>188</v>
      </c>
      <c r="F36" s="57">
        <v>41.8</v>
      </c>
      <c r="G36" s="154">
        <v>30</v>
      </c>
      <c r="H36" s="154">
        <v>32</v>
      </c>
      <c r="I36" s="160">
        <v>35</v>
      </c>
      <c r="J36" s="47">
        <v>32</v>
      </c>
      <c r="K36" s="154">
        <v>45</v>
      </c>
      <c r="L36" s="155">
        <v>50</v>
      </c>
      <c r="M36" s="160">
        <v>50</v>
      </c>
      <c r="N36" s="47">
        <v>45</v>
      </c>
      <c r="O36" s="156">
        <f t="shared" si="2"/>
        <v>77</v>
      </c>
      <c r="P36" s="57">
        <f t="shared" si="3"/>
        <v>153.97701629951476</v>
      </c>
      <c r="Q36" s="50" t="s">
        <v>18</v>
      </c>
      <c r="R36" s="168"/>
    </row>
    <row r="37" spans="1:32" ht="14" thickTop="1" thickBot="1">
      <c r="A37" s="38"/>
      <c r="B37" s="55" t="s">
        <v>98</v>
      </c>
      <c r="C37" s="55" t="s">
        <v>99</v>
      </c>
      <c r="D37" s="56"/>
      <c r="E37" s="159" t="s">
        <v>76</v>
      </c>
      <c r="F37" s="57">
        <v>90.4</v>
      </c>
      <c r="G37" s="154">
        <v>48</v>
      </c>
      <c r="H37" s="154">
        <v>52</v>
      </c>
      <c r="I37" s="160">
        <v>56</v>
      </c>
      <c r="J37" s="47">
        <v>52</v>
      </c>
      <c r="K37" s="154">
        <v>58</v>
      </c>
      <c r="L37" s="155">
        <v>63</v>
      </c>
      <c r="M37" s="58">
        <v>63</v>
      </c>
      <c r="N37" s="47">
        <f>MAX(K37:M37)</f>
        <v>63</v>
      </c>
      <c r="O37" s="156">
        <f t="shared" si="2"/>
        <v>115</v>
      </c>
      <c r="P37" s="57">
        <f t="shared" si="3"/>
        <v>133.08267689510083</v>
      </c>
      <c r="Q37" s="50" t="s">
        <v>19</v>
      </c>
      <c r="R37" s="168"/>
    </row>
    <row r="38" spans="1:32" ht="14" thickTop="1" thickBot="1">
      <c r="A38" s="38"/>
      <c r="B38" s="55" t="s">
        <v>130</v>
      </c>
      <c r="C38" s="55" t="s">
        <v>131</v>
      </c>
      <c r="D38" s="56"/>
      <c r="E38" s="73" t="s">
        <v>172</v>
      </c>
      <c r="F38" s="57">
        <v>74.5</v>
      </c>
      <c r="G38" s="155">
        <v>74</v>
      </c>
      <c r="H38" s="155">
        <v>77</v>
      </c>
      <c r="I38" s="160">
        <v>77</v>
      </c>
      <c r="J38" s="47">
        <v>0</v>
      </c>
      <c r="K38" s="154">
        <v>93</v>
      </c>
      <c r="L38" s="154">
        <v>97</v>
      </c>
      <c r="M38" s="58">
        <v>100</v>
      </c>
      <c r="N38" s="47">
        <f>MAX(K38:M38)</f>
        <v>100</v>
      </c>
      <c r="O38" s="156">
        <f t="shared" si="2"/>
        <v>100</v>
      </c>
      <c r="P38" s="57">
        <f t="shared" si="3"/>
        <v>127.77590191943136</v>
      </c>
      <c r="Q38" s="50" t="s">
        <v>20</v>
      </c>
      <c r="R38" s="168"/>
    </row>
    <row r="39" spans="1:32" ht="13.5" customHeight="1" thickTop="1" thickBot="1">
      <c r="A39" s="38"/>
      <c r="B39" s="167" t="s">
        <v>89</v>
      </c>
      <c r="C39" s="54" t="s">
        <v>90</v>
      </c>
      <c r="D39" s="38"/>
      <c r="E39" s="172" t="s">
        <v>61</v>
      </c>
      <c r="F39" s="38">
        <v>68</v>
      </c>
      <c r="G39" s="154">
        <v>36</v>
      </c>
      <c r="H39" s="154">
        <v>40</v>
      </c>
      <c r="I39" s="160">
        <v>42</v>
      </c>
      <c r="J39" s="47">
        <v>40</v>
      </c>
      <c r="K39" s="154">
        <v>46</v>
      </c>
      <c r="L39" s="155">
        <v>48</v>
      </c>
      <c r="M39" s="58">
        <v>48</v>
      </c>
      <c r="N39" s="47">
        <f>MAX(K39:M39)</f>
        <v>48</v>
      </c>
      <c r="O39" s="156">
        <f t="shared" si="2"/>
        <v>88</v>
      </c>
      <c r="P39" s="57">
        <f t="shared" si="3"/>
        <v>118.87318218882747</v>
      </c>
      <c r="Q39" s="50" t="s">
        <v>21</v>
      </c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</row>
    <row r="40" spans="1:32" ht="13.5" customHeight="1" thickTop="1" thickBot="1">
      <c r="A40" s="38"/>
      <c r="B40" s="55" t="s">
        <v>95</v>
      </c>
      <c r="C40" s="55" t="s">
        <v>94</v>
      </c>
      <c r="D40" s="38"/>
      <c r="E40" s="172" t="s">
        <v>61</v>
      </c>
      <c r="F40" s="57">
        <v>63.6</v>
      </c>
      <c r="G40" s="154">
        <v>25</v>
      </c>
      <c r="H40" s="154">
        <v>27</v>
      </c>
      <c r="I40" s="58">
        <v>28</v>
      </c>
      <c r="J40" s="47">
        <f>MAX(G40:I40)</f>
        <v>28</v>
      </c>
      <c r="K40" s="154">
        <v>30</v>
      </c>
      <c r="L40" s="154">
        <v>35</v>
      </c>
      <c r="M40" s="58">
        <v>37</v>
      </c>
      <c r="N40" s="47">
        <f>MAX(K40:M40)</f>
        <v>37</v>
      </c>
      <c r="O40" s="156">
        <f t="shared" si="2"/>
        <v>65</v>
      </c>
      <c r="P40" s="57">
        <f t="shared" si="3"/>
        <v>91.786445730876267</v>
      </c>
      <c r="Q40" s="50" t="s">
        <v>22</v>
      </c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</row>
    <row r="41" spans="1:32" ht="13" thickBot="1">
      <c r="A41" s="38"/>
      <c r="B41" s="55" t="s">
        <v>178</v>
      </c>
      <c r="C41" s="55" t="s">
        <v>179</v>
      </c>
      <c r="D41" s="56"/>
      <c r="E41" s="173" t="s">
        <v>189</v>
      </c>
      <c r="F41" s="57" t="s">
        <v>189</v>
      </c>
      <c r="G41" s="154">
        <v>64</v>
      </c>
      <c r="H41" s="154">
        <v>66</v>
      </c>
      <c r="I41" s="58">
        <v>68</v>
      </c>
      <c r="J41" s="47">
        <f>MAX(G41:I41)</f>
        <v>68</v>
      </c>
      <c r="K41" s="58">
        <v>77</v>
      </c>
      <c r="L41" s="58">
        <v>80</v>
      </c>
      <c r="M41" s="160">
        <v>83</v>
      </c>
      <c r="N41" s="47">
        <v>80</v>
      </c>
      <c r="O41" s="156">
        <f t="shared" si="2"/>
        <v>148</v>
      </c>
      <c r="P41" s="57"/>
      <c r="Q41" s="38"/>
      <c r="R41" s="168"/>
    </row>
    <row r="58" spans="1:17"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</row>
    <row r="59" spans="1:17">
      <c r="A59" s="176"/>
      <c r="B59" s="177"/>
      <c r="C59" s="177"/>
      <c r="D59" s="178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9"/>
      <c r="Q59" s="180"/>
    </row>
    <row r="60" spans="1:17"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</sheetData>
  <phoneticPr fontId="21" type="noConversion"/>
  <pageMargins left="0.36093750000000002" right="0.19186046511627908" top="0.34804687499999998" bottom="0.193359375" header="0.19685039370078741" footer="0.23622047244094491"/>
  <pageSetup paperSize="9" scale="99" orientation="landscape"/>
  <headerFooter alignWithMargins="0">
    <oddHeader xml:space="preserve">&amp;L&amp;"-,Bold"&amp;11 COMPETITION NAME :- NI Open 2012    &amp;C&amp;"-,Bold"&amp;11VENUE :- University of Ulster: Jodranstown       
&amp;R&amp;"-,Bold"&amp;11DATE     :-  Saturday 17th November 2012
</oddHeader>
    <oddFooter>&amp;CPROTOCOL SHEET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47"/>
  <sheetViews>
    <sheetView showRuler="0" view="pageLayout" zoomScale="80" zoomScaleNormal="82" zoomScalePageLayoutView="82" workbookViewId="0">
      <selection activeCell="L22" sqref="L22"/>
    </sheetView>
  </sheetViews>
  <sheetFormatPr baseColWidth="10" defaultColWidth="8.83203125" defaultRowHeight="12"/>
  <cols>
    <col min="1" max="1" width="4.5" customWidth="1"/>
    <col min="2" max="2" width="12.33203125" customWidth="1"/>
    <col min="3" max="3" width="14.33203125" customWidth="1"/>
    <col min="4" max="4" width="17.1640625" style="9" customWidth="1"/>
    <col min="5" max="5" width="8.5" customWidth="1"/>
    <col min="6" max="6" width="7.3320312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7.83203125" customWidth="1"/>
    <col min="18" max="18" width="0.6640625" customWidth="1"/>
    <col min="21" max="21" width="22.83203125" customWidth="1"/>
    <col min="22" max="22" width="13" customWidth="1"/>
    <col min="36" max="36" width="13.6640625" customWidth="1"/>
  </cols>
  <sheetData>
    <row r="1" spans="1:36" s="3" customFormat="1" ht="12.75" customHeight="1">
      <c r="A1" s="122"/>
      <c r="B1" s="123" t="s">
        <v>78</v>
      </c>
      <c r="C1" s="123"/>
      <c r="D1" s="126"/>
      <c r="E1" s="125"/>
      <c r="F1" s="125"/>
      <c r="G1" s="125"/>
      <c r="H1" s="123"/>
      <c r="I1" s="123"/>
      <c r="J1" s="123" t="s">
        <v>79</v>
      </c>
      <c r="K1" s="128"/>
      <c r="L1" s="123"/>
      <c r="M1" s="123"/>
      <c r="N1" s="123"/>
      <c r="O1" s="123"/>
      <c r="P1" s="123"/>
      <c r="Q1" s="123"/>
      <c r="R1" s="2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6" s="2" customFormat="1" ht="18" customHeight="1">
      <c r="A2" s="18"/>
      <c r="B2" s="124" t="s">
        <v>59</v>
      </c>
      <c r="C2" s="123" t="s">
        <v>82</v>
      </c>
      <c r="D2" s="125"/>
      <c r="E2" s="123"/>
      <c r="F2" s="127"/>
      <c r="G2" s="123"/>
      <c r="H2" s="123"/>
      <c r="I2" s="123"/>
      <c r="J2" s="123" t="s">
        <v>80</v>
      </c>
      <c r="K2" s="123"/>
      <c r="L2" s="123"/>
      <c r="M2" s="123"/>
      <c r="N2" s="123"/>
      <c r="O2" s="123"/>
      <c r="P2" s="123"/>
      <c r="Q2" s="123"/>
      <c r="R2" s="18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</row>
    <row r="3" spans="1:36" s="2" customFormat="1" ht="18" customHeight="1" thickBot="1">
      <c r="A3" s="18"/>
      <c r="B3" s="124"/>
      <c r="C3" s="123"/>
      <c r="D3" s="125"/>
      <c r="E3" s="123"/>
      <c r="F3" s="127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8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6" ht="14.25" customHeight="1" thickTop="1" thickBot="1">
      <c r="A4" s="108" t="s">
        <v>54</v>
      </c>
      <c r="B4" s="109" t="s">
        <v>52</v>
      </c>
      <c r="C4" s="109" t="s">
        <v>53</v>
      </c>
      <c r="D4" s="109" t="s">
        <v>187</v>
      </c>
      <c r="E4" s="109" t="s">
        <v>50</v>
      </c>
      <c r="F4" s="109" t="s">
        <v>48</v>
      </c>
      <c r="G4" s="84" t="s">
        <v>83</v>
      </c>
      <c r="H4" s="85" t="s">
        <v>84</v>
      </c>
      <c r="I4" s="86" t="s">
        <v>85</v>
      </c>
      <c r="J4" s="109" t="s">
        <v>51</v>
      </c>
      <c r="K4" s="81" t="s">
        <v>86</v>
      </c>
      <c r="L4" s="82" t="s">
        <v>87</v>
      </c>
      <c r="M4" s="83" t="s">
        <v>88</v>
      </c>
      <c r="N4" s="109" t="s">
        <v>51</v>
      </c>
      <c r="O4" s="109" t="s">
        <v>49</v>
      </c>
      <c r="P4" s="83" t="s">
        <v>57</v>
      </c>
      <c r="Q4" s="182"/>
      <c r="R4" s="25"/>
    </row>
    <row r="5" spans="1:36" ht="14.25" customHeight="1" thickTop="1" thickBot="1">
      <c r="A5" s="26"/>
      <c r="B5" s="27" t="s">
        <v>186</v>
      </c>
      <c r="C5" s="27" t="s">
        <v>94</v>
      </c>
      <c r="D5" s="31"/>
      <c r="E5" s="106" t="s">
        <v>173</v>
      </c>
      <c r="F5" s="26">
        <v>96.6</v>
      </c>
      <c r="G5" s="98">
        <v>70</v>
      </c>
      <c r="H5" s="32">
        <v>73</v>
      </c>
      <c r="I5" s="101">
        <v>77</v>
      </c>
      <c r="J5" s="44">
        <v>73</v>
      </c>
      <c r="K5" s="32">
        <v>90</v>
      </c>
      <c r="L5" s="101">
        <v>95</v>
      </c>
      <c r="M5" s="99">
        <v>95</v>
      </c>
      <c r="N5" s="46">
        <f>MAX(K5:M5)</f>
        <v>95</v>
      </c>
      <c r="O5" s="48">
        <f>J5+N5</f>
        <v>168</v>
      </c>
      <c r="P5" s="34">
        <f>O5*10^(1.056683941*LOG10(125.441/F5)^2)</f>
        <v>173.34556162604022</v>
      </c>
      <c r="Q5" s="193" t="s">
        <v>62</v>
      </c>
      <c r="R5" s="2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6" ht="14.25" customHeight="1" thickBot="1">
      <c r="A6" s="26"/>
      <c r="B6" s="27" t="s">
        <v>107</v>
      </c>
      <c r="C6" s="27" t="s">
        <v>108</v>
      </c>
      <c r="D6" s="31"/>
      <c r="E6" s="110" t="s">
        <v>61</v>
      </c>
      <c r="F6" s="26">
        <v>67.5</v>
      </c>
      <c r="G6" s="106">
        <v>62</v>
      </c>
      <c r="H6" s="32">
        <v>62</v>
      </c>
      <c r="I6" s="100">
        <v>67</v>
      </c>
      <c r="J6" s="44">
        <v>62</v>
      </c>
      <c r="K6" s="32">
        <v>77</v>
      </c>
      <c r="L6" s="33">
        <v>82</v>
      </c>
      <c r="M6" s="252" t="s">
        <v>46</v>
      </c>
      <c r="N6" s="46">
        <f>MAX(K6:M6)</f>
        <v>82</v>
      </c>
      <c r="O6" s="48">
        <f t="shared" ref="O6:O12" si="0">J6+N6</f>
        <v>144</v>
      </c>
      <c r="P6" s="34">
        <f t="shared" ref="P6:P12" si="1">O6*10^(1.056683941*LOG10(125.441/F6)^2)</f>
        <v>171.75222931076019</v>
      </c>
      <c r="Q6" s="193" t="s">
        <v>63</v>
      </c>
      <c r="R6" s="2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6" ht="14.25" customHeight="1" thickBot="1">
      <c r="A7" s="26"/>
      <c r="B7" s="27" t="s">
        <v>114</v>
      </c>
      <c r="C7" s="27" t="s">
        <v>115</v>
      </c>
      <c r="D7" s="31"/>
      <c r="E7" s="110" t="s">
        <v>61</v>
      </c>
      <c r="F7" s="26">
        <v>63.9</v>
      </c>
      <c r="G7" s="32">
        <v>50</v>
      </c>
      <c r="H7" s="32">
        <v>54</v>
      </c>
      <c r="I7" s="33">
        <v>58</v>
      </c>
      <c r="J7" s="44">
        <f>MAX(G7:I7)</f>
        <v>58</v>
      </c>
      <c r="K7" s="32">
        <v>70</v>
      </c>
      <c r="L7" s="33">
        <v>74</v>
      </c>
      <c r="M7" s="33">
        <v>77</v>
      </c>
      <c r="N7" s="46">
        <f>MAX(K7:M7)</f>
        <v>77</v>
      </c>
      <c r="O7" s="48">
        <f t="shared" si="0"/>
        <v>135</v>
      </c>
      <c r="P7" s="34">
        <f t="shared" si="1"/>
        <v>166.34549463363606</v>
      </c>
      <c r="Q7" s="193" t="s">
        <v>66</v>
      </c>
      <c r="R7" s="2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6" ht="14.25" customHeight="1" thickBot="1">
      <c r="A8" s="26"/>
      <c r="B8" s="27" t="s">
        <v>113</v>
      </c>
      <c r="C8" s="27" t="s">
        <v>141</v>
      </c>
      <c r="D8" s="31"/>
      <c r="E8" s="111" t="s">
        <v>69</v>
      </c>
      <c r="F8" s="26">
        <v>59.5</v>
      </c>
      <c r="G8" s="98">
        <v>44</v>
      </c>
      <c r="H8" s="32">
        <v>44</v>
      </c>
      <c r="I8" s="33">
        <v>47</v>
      </c>
      <c r="J8" s="44">
        <f>MAX(G8:I8)</f>
        <v>47</v>
      </c>
      <c r="K8" s="32">
        <v>70</v>
      </c>
      <c r="L8" s="33">
        <v>73</v>
      </c>
      <c r="M8" s="101">
        <v>75</v>
      </c>
      <c r="N8" s="46">
        <v>73</v>
      </c>
      <c r="O8" s="48">
        <f t="shared" si="0"/>
        <v>120</v>
      </c>
      <c r="P8" s="34">
        <f t="shared" si="1"/>
        <v>154.90115916553884</v>
      </c>
      <c r="Q8" s="193" t="s">
        <v>65</v>
      </c>
      <c r="R8" s="2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9" spans="1:36" ht="14.25" customHeight="1" thickBot="1">
      <c r="A9" s="26"/>
      <c r="B9" s="27" t="s">
        <v>116</v>
      </c>
      <c r="C9" s="27" t="s">
        <v>117</v>
      </c>
      <c r="D9" s="31"/>
      <c r="E9" s="111" t="s">
        <v>69</v>
      </c>
      <c r="F9" s="26">
        <v>60.7</v>
      </c>
      <c r="G9" s="32">
        <v>48</v>
      </c>
      <c r="H9" s="32">
        <v>50</v>
      </c>
      <c r="I9" s="33">
        <v>53</v>
      </c>
      <c r="J9" s="44">
        <f>MAX(G9:I9)</f>
        <v>53</v>
      </c>
      <c r="K9" s="32">
        <v>60</v>
      </c>
      <c r="L9" s="101">
        <v>63</v>
      </c>
      <c r="M9" s="101">
        <v>63</v>
      </c>
      <c r="N9" s="46">
        <v>60</v>
      </c>
      <c r="O9" s="48">
        <f t="shared" si="0"/>
        <v>113</v>
      </c>
      <c r="P9" s="34">
        <f t="shared" si="1"/>
        <v>143.91131620080066</v>
      </c>
      <c r="Q9" s="193" t="s">
        <v>64</v>
      </c>
      <c r="R9" s="25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6" ht="14.25" customHeight="1" thickBot="1">
      <c r="A10" s="26"/>
      <c r="B10" s="27" t="s">
        <v>109</v>
      </c>
      <c r="C10" s="27" t="s">
        <v>110</v>
      </c>
      <c r="D10" s="31"/>
      <c r="E10" s="107" t="s">
        <v>174</v>
      </c>
      <c r="F10" s="26">
        <v>55.8</v>
      </c>
      <c r="G10" s="32">
        <v>40</v>
      </c>
      <c r="H10" s="32">
        <v>45</v>
      </c>
      <c r="I10" s="101">
        <v>48</v>
      </c>
      <c r="J10" s="44">
        <v>45</v>
      </c>
      <c r="K10" s="32">
        <v>50</v>
      </c>
      <c r="L10" s="33">
        <v>55</v>
      </c>
      <c r="M10" s="33">
        <v>60</v>
      </c>
      <c r="N10" s="46">
        <f>MAX(K10:M10)</f>
        <v>60</v>
      </c>
      <c r="O10" s="48">
        <f t="shared" si="0"/>
        <v>105</v>
      </c>
      <c r="P10" s="34">
        <f t="shared" si="1"/>
        <v>141.8965623317813</v>
      </c>
      <c r="Q10" s="193" t="s">
        <v>67</v>
      </c>
      <c r="R10" s="2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</row>
    <row r="11" spans="1:36" ht="14.25" customHeight="1" thickBot="1">
      <c r="A11" s="26"/>
      <c r="B11" s="27" t="s">
        <v>118</v>
      </c>
      <c r="C11" s="27" t="s">
        <v>119</v>
      </c>
      <c r="D11" s="31"/>
      <c r="E11" s="110" t="s">
        <v>61</v>
      </c>
      <c r="F11" s="26">
        <v>64.8</v>
      </c>
      <c r="G11" s="32">
        <v>40</v>
      </c>
      <c r="H11" s="32">
        <v>45</v>
      </c>
      <c r="I11" s="33">
        <v>50</v>
      </c>
      <c r="J11" s="44">
        <f>MAX(G11:I11)</f>
        <v>50</v>
      </c>
      <c r="K11" s="32">
        <v>50</v>
      </c>
      <c r="L11" s="33">
        <v>55</v>
      </c>
      <c r="M11" s="252" t="s">
        <v>47</v>
      </c>
      <c r="N11" s="46">
        <f>MAX(K11:M11)</f>
        <v>55</v>
      </c>
      <c r="O11" s="48">
        <f t="shared" si="0"/>
        <v>105</v>
      </c>
      <c r="P11" s="34">
        <f t="shared" si="1"/>
        <v>128.27591857324262</v>
      </c>
      <c r="Q11" s="193" t="s">
        <v>73</v>
      </c>
      <c r="R11" s="2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</row>
    <row r="12" spans="1:36" ht="14.25" customHeight="1" thickBot="1">
      <c r="A12" s="26"/>
      <c r="B12" s="27" t="s">
        <v>111</v>
      </c>
      <c r="C12" s="27" t="s">
        <v>112</v>
      </c>
      <c r="D12" s="31"/>
      <c r="E12" s="110" t="s">
        <v>61</v>
      </c>
      <c r="F12" s="26">
        <v>63.7</v>
      </c>
      <c r="G12" s="32">
        <v>32</v>
      </c>
      <c r="H12" s="98">
        <v>34</v>
      </c>
      <c r="I12" s="33">
        <v>34</v>
      </c>
      <c r="J12" s="44">
        <f>MAX(G12:I12)</f>
        <v>34</v>
      </c>
      <c r="K12" s="98">
        <v>42</v>
      </c>
      <c r="L12" s="33">
        <v>43</v>
      </c>
      <c r="M12" s="33">
        <v>45</v>
      </c>
      <c r="N12" s="46">
        <f>MAX(K12:M12)</f>
        <v>45</v>
      </c>
      <c r="O12" s="48">
        <f t="shared" si="0"/>
        <v>79</v>
      </c>
      <c r="P12" s="34">
        <f t="shared" si="1"/>
        <v>97.532457084875645</v>
      </c>
      <c r="Q12" s="193" t="s">
        <v>71</v>
      </c>
      <c r="R12" s="25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6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  <c r="Q13" s="1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4"/>
      <c r="AH13" s="4"/>
      <c r="AI13" s="14"/>
      <c r="AJ13" s="14"/>
    </row>
    <row r="14" spans="1:36" ht="12.75" customHeight="1">
      <c r="A14" s="16"/>
      <c r="B14" s="64" t="s">
        <v>68</v>
      </c>
      <c r="C14" s="80" t="s">
        <v>81</v>
      </c>
      <c r="D14" s="41" t="s">
        <v>175</v>
      </c>
      <c r="E14" s="65"/>
      <c r="F14" s="65"/>
      <c r="G14" s="41"/>
      <c r="H14" s="87" t="s">
        <v>55</v>
      </c>
      <c r="I14" s="41" t="s">
        <v>176</v>
      </c>
      <c r="J14" s="41"/>
      <c r="K14" s="41"/>
      <c r="L14" s="42"/>
      <c r="M14" s="87" t="s">
        <v>56</v>
      </c>
      <c r="N14" s="41" t="s">
        <v>177</v>
      </c>
      <c r="O14" s="43"/>
      <c r="P14" s="63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4"/>
      <c r="AH14" s="4"/>
      <c r="AI14" s="14"/>
      <c r="AJ14" s="14"/>
    </row>
    <row r="15" spans="1:36" ht="12.75" customHeight="1">
      <c r="A15" s="16"/>
      <c r="B15" s="20"/>
      <c r="C15" s="21"/>
      <c r="D15" s="16"/>
      <c r="E15" s="16"/>
      <c r="F15" s="16"/>
      <c r="G15" s="20"/>
      <c r="H15" s="20"/>
      <c r="I15" s="20"/>
      <c r="J15" s="20"/>
      <c r="K15" s="20"/>
      <c r="L15" s="20"/>
      <c r="M15" s="20"/>
      <c r="N15" s="20"/>
      <c r="O15" s="20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45" spans="1:17"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1:17">
      <c r="A46" s="16"/>
      <c r="B46" s="21"/>
      <c r="C46" s="21"/>
      <c r="D46" s="22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10"/>
      <c r="Q46" s="11"/>
    </row>
    <row r="47" spans="1:17"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</sheetData>
  <phoneticPr fontId="21" type="noConversion"/>
  <pageMargins left="0.36093750000000002" right="0.19186046511627908" top="0.60585937499999998" bottom="0.193359375" header="0.19685039370078741" footer="0.23622047244094491"/>
  <pageSetup paperSize="9" scale="99" orientation="landscape"/>
  <headerFooter alignWithMargins="0">
    <oddFooter>&amp;CPROTOCOL SHEET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74"/>
  <sheetViews>
    <sheetView showRuler="0" view="pageLayout" zoomScaleNormal="82" zoomScalePageLayoutView="82" workbookViewId="0">
      <selection activeCell="L7" sqref="K7:L7"/>
    </sheetView>
  </sheetViews>
  <sheetFormatPr baseColWidth="10" defaultColWidth="8.83203125" defaultRowHeight="12"/>
  <cols>
    <col min="1" max="1" width="4.5" customWidth="1"/>
    <col min="2" max="2" width="12.33203125" customWidth="1"/>
    <col min="3" max="3" width="18.5" customWidth="1"/>
    <col min="4" max="4" width="11.83203125" style="9" customWidth="1"/>
    <col min="5" max="5" width="8.5" customWidth="1"/>
    <col min="6" max="6" width="7.3320312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10.5" customWidth="1"/>
    <col min="18" max="18" width="0.6640625" customWidth="1"/>
    <col min="21" max="21" width="22.83203125" customWidth="1"/>
    <col min="22" max="22" width="13" customWidth="1"/>
    <col min="36" max="36" width="13.6640625" customWidth="1"/>
  </cols>
  <sheetData>
    <row r="1" spans="1:32" ht="14.25" customHeight="1" thickTop="1" thickBot="1">
      <c r="A1" s="183" t="s">
        <v>54</v>
      </c>
      <c r="B1" s="184" t="s">
        <v>52</v>
      </c>
      <c r="C1" s="184" t="s">
        <v>53</v>
      </c>
      <c r="D1" s="184" t="s">
        <v>187</v>
      </c>
      <c r="E1" s="184" t="s">
        <v>50</v>
      </c>
      <c r="F1" s="184" t="s">
        <v>48</v>
      </c>
      <c r="G1" s="185" t="s">
        <v>83</v>
      </c>
      <c r="H1" s="186" t="s">
        <v>84</v>
      </c>
      <c r="I1" s="187" t="s">
        <v>85</v>
      </c>
      <c r="J1" s="184" t="s">
        <v>51</v>
      </c>
      <c r="K1" s="185" t="s">
        <v>86</v>
      </c>
      <c r="L1" s="186" t="s">
        <v>87</v>
      </c>
      <c r="M1" s="187" t="s">
        <v>88</v>
      </c>
      <c r="N1" s="184" t="s">
        <v>51</v>
      </c>
      <c r="O1" s="184" t="s">
        <v>49</v>
      </c>
      <c r="P1" s="187" t="s">
        <v>57</v>
      </c>
      <c r="Q1" s="186"/>
      <c r="R1" s="25"/>
    </row>
    <row r="2" spans="1:32" s="13" customFormat="1" ht="11.25" customHeight="1" thickTop="1" thickBot="1">
      <c r="A2" s="194"/>
      <c r="B2" s="195" t="s">
        <v>165</v>
      </c>
      <c r="C2" s="195" t="s">
        <v>166</v>
      </c>
      <c r="D2" s="196"/>
      <c r="E2" s="197" t="s">
        <v>190</v>
      </c>
      <c r="F2" s="198">
        <v>141.1</v>
      </c>
      <c r="G2" s="199">
        <v>160</v>
      </c>
      <c r="H2" s="199">
        <v>170</v>
      </c>
      <c r="I2" s="253" t="s">
        <v>31</v>
      </c>
      <c r="J2" s="200">
        <f t="shared" ref="J2:J8" si="0">MAX(G2:I2)</f>
        <v>170</v>
      </c>
      <c r="K2" s="199">
        <v>173</v>
      </c>
      <c r="L2" s="253" t="s">
        <v>32</v>
      </c>
      <c r="M2" s="253" t="s">
        <v>32</v>
      </c>
      <c r="N2" s="201">
        <f t="shared" ref="N2:N11" si="1">MAX(K2:M2)</f>
        <v>173</v>
      </c>
      <c r="O2" s="202">
        <f t="shared" ref="O2:O48" si="2">J2+N2</f>
        <v>343</v>
      </c>
      <c r="P2" s="198">
        <f t="shared" ref="P2:P32" si="3">O2*10^(0.784780654*LOG10(173.961/F2)^2)</f>
        <v>348.16263768968145</v>
      </c>
      <c r="Q2" s="203" t="s">
        <v>62</v>
      </c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2" s="13" customFormat="1" ht="11.25" customHeight="1" thickBot="1">
      <c r="A3" s="204"/>
      <c r="B3" s="205" t="s">
        <v>121</v>
      </c>
      <c r="C3" s="205" t="s">
        <v>159</v>
      </c>
      <c r="D3" s="215"/>
      <c r="E3" s="207" t="s">
        <v>172</v>
      </c>
      <c r="F3" s="204">
        <v>71.900000000000006</v>
      </c>
      <c r="G3" s="209">
        <v>95</v>
      </c>
      <c r="H3" s="209">
        <v>100</v>
      </c>
      <c r="I3" s="209">
        <v>107</v>
      </c>
      <c r="J3" s="210">
        <f>MAX(G3:I3)</f>
        <v>107</v>
      </c>
      <c r="K3" s="209">
        <v>124</v>
      </c>
      <c r="L3" s="209">
        <v>128</v>
      </c>
      <c r="M3" s="209">
        <v>133</v>
      </c>
      <c r="N3" s="212">
        <f>MAX(K3:M3)</f>
        <v>133</v>
      </c>
      <c r="O3" s="213">
        <f>J3+N3</f>
        <v>240</v>
      </c>
      <c r="P3" s="208">
        <f>O3*10^(0.784780654*LOG10(173.961/F3)^2)</f>
        <v>313.15905224487619</v>
      </c>
      <c r="Q3" s="214" t="s">
        <v>63</v>
      </c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</row>
    <row r="4" spans="1:32" s="13" customFormat="1" ht="11.25" customHeight="1" thickTop="1" thickBot="1">
      <c r="A4" s="204"/>
      <c r="B4" s="205" t="s">
        <v>164</v>
      </c>
      <c r="C4" s="205" t="s">
        <v>127</v>
      </c>
      <c r="D4" s="206"/>
      <c r="E4" s="207" t="s">
        <v>172</v>
      </c>
      <c r="F4" s="208">
        <v>73.5</v>
      </c>
      <c r="G4" s="209">
        <v>104</v>
      </c>
      <c r="H4" s="209">
        <v>108</v>
      </c>
      <c r="I4" s="209">
        <v>110</v>
      </c>
      <c r="J4" s="210">
        <f t="shared" si="0"/>
        <v>110</v>
      </c>
      <c r="K4" s="211">
        <v>130</v>
      </c>
      <c r="L4" s="209">
        <v>132</v>
      </c>
      <c r="M4" s="254" t="s">
        <v>33</v>
      </c>
      <c r="N4" s="212">
        <f t="shared" si="1"/>
        <v>132</v>
      </c>
      <c r="O4" s="213">
        <f t="shared" si="2"/>
        <v>242</v>
      </c>
      <c r="P4" s="208">
        <f t="shared" si="3"/>
        <v>311.66207889005682</v>
      </c>
      <c r="Q4" s="203" t="s">
        <v>66</v>
      </c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</row>
    <row r="5" spans="1:32" s="13" customFormat="1" ht="11.25" customHeight="1" thickBot="1">
      <c r="A5" s="204"/>
      <c r="B5" s="216" t="s">
        <v>162</v>
      </c>
      <c r="C5" s="216" t="s">
        <v>163</v>
      </c>
      <c r="D5" s="215"/>
      <c r="E5" s="217" t="s">
        <v>76</v>
      </c>
      <c r="F5" s="208">
        <v>93.7</v>
      </c>
      <c r="G5" s="218">
        <v>114</v>
      </c>
      <c r="H5" s="218">
        <v>118</v>
      </c>
      <c r="I5" s="218">
        <v>121</v>
      </c>
      <c r="J5" s="210">
        <f t="shared" si="0"/>
        <v>121</v>
      </c>
      <c r="K5" s="218">
        <v>144</v>
      </c>
      <c r="L5" s="218">
        <v>148</v>
      </c>
      <c r="M5" s="255" t="s">
        <v>36</v>
      </c>
      <c r="N5" s="212">
        <f t="shared" si="1"/>
        <v>148</v>
      </c>
      <c r="O5" s="213">
        <f t="shared" si="2"/>
        <v>269</v>
      </c>
      <c r="P5" s="208">
        <f t="shared" si="3"/>
        <v>306.4914680939998</v>
      </c>
      <c r="Q5" s="214" t="s">
        <v>65</v>
      </c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</row>
    <row r="6" spans="1:32" s="13" customFormat="1" ht="11.25" customHeight="1" thickTop="1" thickBot="1">
      <c r="A6" s="204"/>
      <c r="B6" s="205" t="s">
        <v>123</v>
      </c>
      <c r="C6" s="205" t="s">
        <v>161</v>
      </c>
      <c r="D6" s="204"/>
      <c r="E6" s="217" t="s">
        <v>76</v>
      </c>
      <c r="F6" s="208">
        <v>91.3</v>
      </c>
      <c r="G6" s="209">
        <v>112</v>
      </c>
      <c r="H6" s="209">
        <v>115</v>
      </c>
      <c r="I6" s="209">
        <v>118</v>
      </c>
      <c r="J6" s="210">
        <f>MAX(G6:I6)</f>
        <v>118</v>
      </c>
      <c r="K6" s="209">
        <v>131</v>
      </c>
      <c r="L6" s="209">
        <v>136</v>
      </c>
      <c r="M6" s="209">
        <v>140</v>
      </c>
      <c r="N6" s="212">
        <f>MAX(K6:M6)</f>
        <v>140</v>
      </c>
      <c r="O6" s="213">
        <f>J6+N6</f>
        <v>258</v>
      </c>
      <c r="P6" s="208">
        <f>O6*10^(0.784780654*LOG10(173.961/F6)^2)</f>
        <v>297.26118949525124</v>
      </c>
      <c r="Q6" s="203" t="s">
        <v>64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</row>
    <row r="7" spans="1:32" s="13" customFormat="1" ht="11.25" customHeight="1" thickBot="1">
      <c r="A7" s="204"/>
      <c r="B7" s="205" t="s">
        <v>95</v>
      </c>
      <c r="C7" s="205" t="s">
        <v>160</v>
      </c>
      <c r="D7" s="206"/>
      <c r="E7" s="207" t="s">
        <v>172</v>
      </c>
      <c r="F7" s="208">
        <v>72.3</v>
      </c>
      <c r="G7" s="218">
        <v>100</v>
      </c>
      <c r="H7" s="218">
        <v>103</v>
      </c>
      <c r="I7" s="255" t="s">
        <v>35</v>
      </c>
      <c r="J7" s="210">
        <f t="shared" si="0"/>
        <v>103</v>
      </c>
      <c r="K7" s="218">
        <v>120</v>
      </c>
      <c r="L7" s="218">
        <v>124</v>
      </c>
      <c r="M7" s="255" t="s">
        <v>37</v>
      </c>
      <c r="N7" s="212">
        <f t="shared" si="1"/>
        <v>124</v>
      </c>
      <c r="O7" s="213">
        <f t="shared" si="2"/>
        <v>227</v>
      </c>
      <c r="P7" s="208">
        <f t="shared" si="3"/>
        <v>295.21132329107479</v>
      </c>
      <c r="Q7" s="214" t="s">
        <v>67</v>
      </c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</row>
    <row r="8" spans="1:32" s="13" customFormat="1" ht="11.25" customHeight="1" thickTop="1" thickBot="1">
      <c r="A8" s="204"/>
      <c r="B8" s="205" t="s">
        <v>150</v>
      </c>
      <c r="C8" s="205" t="s">
        <v>151</v>
      </c>
      <c r="D8" s="206"/>
      <c r="E8" s="207" t="s">
        <v>172</v>
      </c>
      <c r="F8" s="208">
        <v>74.099999999999994</v>
      </c>
      <c r="G8" s="218">
        <v>90</v>
      </c>
      <c r="H8" s="219">
        <v>95</v>
      </c>
      <c r="I8" s="218">
        <v>95</v>
      </c>
      <c r="J8" s="210">
        <f t="shared" si="0"/>
        <v>95</v>
      </c>
      <c r="K8" s="218">
        <v>110</v>
      </c>
      <c r="L8" s="218">
        <v>113</v>
      </c>
      <c r="M8" s="218">
        <v>116</v>
      </c>
      <c r="N8" s="212">
        <f t="shared" si="1"/>
        <v>116</v>
      </c>
      <c r="O8" s="213">
        <f t="shared" si="2"/>
        <v>211</v>
      </c>
      <c r="P8" s="208">
        <f t="shared" si="3"/>
        <v>270.45016341472984</v>
      </c>
      <c r="Q8" s="203" t="s">
        <v>73</v>
      </c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</row>
    <row r="9" spans="1:32" s="13" customFormat="1" ht="11.25" customHeight="1" thickBot="1">
      <c r="A9" s="204"/>
      <c r="B9" s="205" t="s">
        <v>152</v>
      </c>
      <c r="C9" s="205" t="s">
        <v>153</v>
      </c>
      <c r="D9" s="206"/>
      <c r="E9" s="220" t="s">
        <v>70</v>
      </c>
      <c r="F9" s="208">
        <v>80.2</v>
      </c>
      <c r="G9" s="218">
        <v>90</v>
      </c>
      <c r="H9" s="218">
        <v>95</v>
      </c>
      <c r="I9" s="219">
        <v>100</v>
      </c>
      <c r="J9" s="210">
        <v>95</v>
      </c>
      <c r="K9" s="218">
        <v>115</v>
      </c>
      <c r="L9" s="218">
        <v>121</v>
      </c>
      <c r="M9" s="221">
        <v>125</v>
      </c>
      <c r="N9" s="212">
        <f t="shared" si="1"/>
        <v>125</v>
      </c>
      <c r="O9" s="213">
        <f t="shared" si="2"/>
        <v>220</v>
      </c>
      <c r="P9" s="208">
        <f t="shared" si="3"/>
        <v>269.87813372175231</v>
      </c>
      <c r="Q9" s="214" t="s">
        <v>71</v>
      </c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</row>
    <row r="10" spans="1:32" s="13" customFormat="1" ht="11.25" customHeight="1" thickTop="1" thickBot="1">
      <c r="A10" s="204"/>
      <c r="B10" s="205" t="s">
        <v>95</v>
      </c>
      <c r="C10" s="205" t="s">
        <v>156</v>
      </c>
      <c r="D10" s="206"/>
      <c r="E10" s="220" t="s">
        <v>70</v>
      </c>
      <c r="F10" s="208">
        <v>81.099999999999994</v>
      </c>
      <c r="G10" s="218">
        <v>90</v>
      </c>
      <c r="H10" s="219">
        <v>95</v>
      </c>
      <c r="I10" s="218">
        <v>95</v>
      </c>
      <c r="J10" s="210">
        <f>MAX(G10:I10)</f>
        <v>95</v>
      </c>
      <c r="K10" s="218">
        <v>114</v>
      </c>
      <c r="L10" s="218">
        <v>120</v>
      </c>
      <c r="M10" s="218">
        <v>124</v>
      </c>
      <c r="N10" s="212">
        <f>MAX(K10:M10)</f>
        <v>124</v>
      </c>
      <c r="O10" s="213">
        <f>J10+N10</f>
        <v>219</v>
      </c>
      <c r="P10" s="208">
        <f>O10*10^(0.784780654*LOG10(173.961/F10)^2)</f>
        <v>267.08503235869881</v>
      </c>
      <c r="Q10" s="203" t="s">
        <v>72</v>
      </c>
    </row>
    <row r="11" spans="1:32" s="13" customFormat="1" ht="11.25" customHeight="1" thickBot="1">
      <c r="A11" s="204"/>
      <c r="B11" s="205" t="s">
        <v>167</v>
      </c>
      <c r="C11" s="205" t="s">
        <v>160</v>
      </c>
      <c r="D11" s="206"/>
      <c r="E11" s="217" t="s">
        <v>76</v>
      </c>
      <c r="F11" s="208">
        <v>94</v>
      </c>
      <c r="G11" s="219">
        <v>94</v>
      </c>
      <c r="H11" s="218">
        <v>94</v>
      </c>
      <c r="I11" s="218">
        <v>100</v>
      </c>
      <c r="J11" s="210">
        <f>MAX(G11:I11)</f>
        <v>100</v>
      </c>
      <c r="K11" s="218">
        <v>120</v>
      </c>
      <c r="L11" s="218">
        <v>125</v>
      </c>
      <c r="M11" s="255" t="s">
        <v>41</v>
      </c>
      <c r="N11" s="212">
        <f t="shared" si="1"/>
        <v>125</v>
      </c>
      <c r="O11" s="213">
        <f t="shared" si="2"/>
        <v>225</v>
      </c>
      <c r="P11" s="208">
        <f t="shared" si="3"/>
        <v>256.01453678676489</v>
      </c>
      <c r="Q11" s="214" t="s">
        <v>74</v>
      </c>
    </row>
    <row r="12" spans="1:32" s="13" customFormat="1" ht="11.25" customHeight="1" thickTop="1" thickBot="1">
      <c r="A12" s="204"/>
      <c r="B12" s="205" t="s">
        <v>100</v>
      </c>
      <c r="C12" s="205" t="s">
        <v>142</v>
      </c>
      <c r="D12" s="215"/>
      <c r="E12" s="207" t="s">
        <v>172</v>
      </c>
      <c r="F12" s="204">
        <v>75.3</v>
      </c>
      <c r="G12" s="211">
        <v>90</v>
      </c>
      <c r="H12" s="209">
        <v>93</v>
      </c>
      <c r="I12" s="211">
        <v>100</v>
      </c>
      <c r="J12" s="210">
        <v>93</v>
      </c>
      <c r="K12" s="211">
        <v>105</v>
      </c>
      <c r="L12" s="209">
        <v>108</v>
      </c>
      <c r="M12" s="211">
        <v>114</v>
      </c>
      <c r="N12" s="212">
        <v>108</v>
      </c>
      <c r="O12" s="213">
        <f t="shared" si="2"/>
        <v>201</v>
      </c>
      <c r="P12" s="208">
        <f t="shared" si="3"/>
        <v>255.25863255716953</v>
      </c>
      <c r="Q12" s="203" t="s">
        <v>191</v>
      </c>
    </row>
    <row r="13" spans="1:32" s="13" customFormat="1" ht="11.25" customHeight="1" thickBot="1">
      <c r="A13" s="204"/>
      <c r="B13" s="205" t="s">
        <v>104</v>
      </c>
      <c r="C13" s="205" t="s">
        <v>120</v>
      </c>
      <c r="D13" s="206"/>
      <c r="E13" s="207" t="s">
        <v>172</v>
      </c>
      <c r="F13" s="208">
        <v>70.2</v>
      </c>
      <c r="G13" s="211">
        <v>75</v>
      </c>
      <c r="H13" s="209">
        <v>78</v>
      </c>
      <c r="I13" s="218">
        <v>82</v>
      </c>
      <c r="J13" s="210">
        <f>MAX(G13:I13)</f>
        <v>82</v>
      </c>
      <c r="K13" s="209">
        <v>100</v>
      </c>
      <c r="L13" s="209">
        <v>105</v>
      </c>
      <c r="M13" s="219">
        <v>109</v>
      </c>
      <c r="N13" s="212">
        <v>105</v>
      </c>
      <c r="O13" s="213">
        <f t="shared" si="2"/>
        <v>187</v>
      </c>
      <c r="P13" s="208">
        <f t="shared" si="3"/>
        <v>247.59325499744045</v>
      </c>
      <c r="Q13" s="214" t="s">
        <v>192</v>
      </c>
    </row>
    <row r="14" spans="1:32" s="13" customFormat="1" ht="11.25" customHeight="1" thickTop="1" thickBot="1">
      <c r="A14" s="204"/>
      <c r="B14" s="216" t="s">
        <v>130</v>
      </c>
      <c r="C14" s="216" t="s">
        <v>147</v>
      </c>
      <c r="D14" s="215"/>
      <c r="E14" s="220" t="s">
        <v>70</v>
      </c>
      <c r="F14" s="208">
        <v>79</v>
      </c>
      <c r="G14" s="219">
        <v>90</v>
      </c>
      <c r="H14" s="218">
        <v>92</v>
      </c>
      <c r="I14" s="222">
        <v>96</v>
      </c>
      <c r="J14" s="210">
        <v>92</v>
      </c>
      <c r="K14" s="218">
        <v>105</v>
      </c>
      <c r="L14" s="219">
        <v>107</v>
      </c>
      <c r="M14" s="218">
        <v>107</v>
      </c>
      <c r="N14" s="212">
        <f>MAX(K14:M14)</f>
        <v>107</v>
      </c>
      <c r="O14" s="213">
        <f t="shared" si="2"/>
        <v>199</v>
      </c>
      <c r="P14" s="208">
        <f t="shared" si="3"/>
        <v>246.08630272018516</v>
      </c>
      <c r="Q14" s="203" t="s">
        <v>193</v>
      </c>
    </row>
    <row r="15" spans="1:32" s="13" customFormat="1" ht="11.25" customHeight="1" thickBot="1">
      <c r="A15" s="204"/>
      <c r="B15" s="205" t="s">
        <v>145</v>
      </c>
      <c r="C15" s="205" t="s">
        <v>146</v>
      </c>
      <c r="D15" s="204"/>
      <c r="E15" s="220" t="s">
        <v>70</v>
      </c>
      <c r="F15" s="208">
        <v>84.3</v>
      </c>
      <c r="G15" s="209">
        <v>90</v>
      </c>
      <c r="H15" s="211">
        <v>95</v>
      </c>
      <c r="I15" s="209">
        <v>95</v>
      </c>
      <c r="J15" s="210">
        <f>MAX(G15:I15)</f>
        <v>95</v>
      </c>
      <c r="K15" s="209">
        <v>110</v>
      </c>
      <c r="L15" s="211">
        <v>115</v>
      </c>
      <c r="M15" s="211">
        <v>115</v>
      </c>
      <c r="N15" s="212">
        <v>110</v>
      </c>
      <c r="O15" s="213">
        <f t="shared" si="2"/>
        <v>205</v>
      </c>
      <c r="P15" s="208">
        <f t="shared" si="3"/>
        <v>245.15349665030726</v>
      </c>
      <c r="Q15" s="214" t="s">
        <v>194</v>
      </c>
    </row>
    <row r="16" spans="1:32" s="13" customFormat="1" ht="11.25" customHeight="1" thickTop="1" thickBot="1">
      <c r="A16" s="204"/>
      <c r="B16" s="205" t="s">
        <v>154</v>
      </c>
      <c r="C16" s="205" t="s">
        <v>155</v>
      </c>
      <c r="D16" s="206"/>
      <c r="E16" s="217" t="s">
        <v>76</v>
      </c>
      <c r="F16" s="208">
        <v>86.6</v>
      </c>
      <c r="G16" s="218">
        <v>82</v>
      </c>
      <c r="H16" s="218">
        <v>87</v>
      </c>
      <c r="I16" s="219">
        <v>90</v>
      </c>
      <c r="J16" s="210">
        <v>87</v>
      </c>
      <c r="K16" s="218">
        <v>110</v>
      </c>
      <c r="L16" s="218">
        <v>115</v>
      </c>
      <c r="M16" s="218">
        <v>120</v>
      </c>
      <c r="N16" s="212">
        <f>MAX(K16:M16)</f>
        <v>120</v>
      </c>
      <c r="O16" s="213">
        <f t="shared" si="2"/>
        <v>207</v>
      </c>
      <c r="P16" s="208">
        <f t="shared" si="3"/>
        <v>244.33680435790686</v>
      </c>
      <c r="Q16" s="203" t="s">
        <v>195</v>
      </c>
    </row>
    <row r="17" spans="1:18" s="13" customFormat="1" ht="11.25" customHeight="1" thickBot="1">
      <c r="A17" s="204"/>
      <c r="B17" s="223" t="s">
        <v>126</v>
      </c>
      <c r="C17" s="223" t="s">
        <v>127</v>
      </c>
      <c r="D17" s="204"/>
      <c r="E17" s="224" t="s">
        <v>61</v>
      </c>
      <c r="F17" s="208">
        <v>67.599999999999994</v>
      </c>
      <c r="G17" s="211">
        <v>75</v>
      </c>
      <c r="H17" s="209">
        <v>75</v>
      </c>
      <c r="I17" s="218">
        <v>80</v>
      </c>
      <c r="J17" s="210">
        <f>MAX(G17:I17)</f>
        <v>80</v>
      </c>
      <c r="K17" s="209">
        <v>95</v>
      </c>
      <c r="L17" s="211">
        <v>100</v>
      </c>
      <c r="M17" s="218" t="s">
        <v>183</v>
      </c>
      <c r="N17" s="212">
        <f>MAX(K17:M17)</f>
        <v>100</v>
      </c>
      <c r="O17" s="213">
        <f t="shared" si="2"/>
        <v>180</v>
      </c>
      <c r="P17" s="208">
        <f t="shared" si="3"/>
        <v>244.07283148930762</v>
      </c>
      <c r="Q17" s="214" t="s">
        <v>0</v>
      </c>
    </row>
    <row r="18" spans="1:18" s="13" customFormat="1" ht="11.25" customHeight="1" thickTop="1" thickBot="1">
      <c r="A18" s="204"/>
      <c r="B18" s="225" t="s">
        <v>121</v>
      </c>
      <c r="C18" s="223" t="s">
        <v>122</v>
      </c>
      <c r="D18" s="214"/>
      <c r="E18" s="220" t="s">
        <v>70</v>
      </c>
      <c r="F18" s="204">
        <v>82.3</v>
      </c>
      <c r="G18" s="209">
        <v>82</v>
      </c>
      <c r="H18" s="211">
        <v>86</v>
      </c>
      <c r="I18" s="219">
        <v>88</v>
      </c>
      <c r="J18" s="210">
        <v>82</v>
      </c>
      <c r="K18" s="209">
        <v>117</v>
      </c>
      <c r="L18" s="211">
        <v>121</v>
      </c>
      <c r="M18" s="219">
        <v>122</v>
      </c>
      <c r="N18" s="212">
        <v>117</v>
      </c>
      <c r="O18" s="213">
        <f t="shared" si="2"/>
        <v>199</v>
      </c>
      <c r="P18" s="208">
        <f t="shared" si="3"/>
        <v>240.86410931545382</v>
      </c>
      <c r="Q18" s="203" t="s">
        <v>1</v>
      </c>
    </row>
    <row r="19" spans="1:18" s="13" customFormat="1" ht="11.25" customHeight="1" thickBot="1">
      <c r="A19" s="204"/>
      <c r="B19" s="205" t="s">
        <v>143</v>
      </c>
      <c r="C19" s="205" t="s">
        <v>144</v>
      </c>
      <c r="D19" s="206"/>
      <c r="E19" s="217" t="s">
        <v>76</v>
      </c>
      <c r="F19" s="208">
        <v>88.5</v>
      </c>
      <c r="G19" s="219">
        <v>87</v>
      </c>
      <c r="H19" s="218">
        <v>87</v>
      </c>
      <c r="I19" s="219">
        <v>92</v>
      </c>
      <c r="J19" s="210">
        <v>87</v>
      </c>
      <c r="K19" s="218">
        <v>115</v>
      </c>
      <c r="L19" s="219">
        <v>118</v>
      </c>
      <c r="M19" s="218">
        <v>118</v>
      </c>
      <c r="N19" s="212">
        <f>MAX(K19:M19)</f>
        <v>118</v>
      </c>
      <c r="O19" s="213">
        <f t="shared" si="2"/>
        <v>205</v>
      </c>
      <c r="P19" s="208">
        <f t="shared" si="3"/>
        <v>239.5303811552385</v>
      </c>
      <c r="Q19" s="214" t="s">
        <v>2</v>
      </c>
    </row>
    <row r="20" spans="1:18" s="13" customFormat="1" ht="11.25" customHeight="1" thickTop="1" thickBot="1">
      <c r="A20" s="204"/>
      <c r="B20" s="205" t="s">
        <v>137</v>
      </c>
      <c r="C20" s="205" t="s">
        <v>138</v>
      </c>
      <c r="D20" s="206"/>
      <c r="E20" s="207" t="s">
        <v>172</v>
      </c>
      <c r="F20" s="208">
        <v>72.099999999999994</v>
      </c>
      <c r="G20" s="209">
        <v>81</v>
      </c>
      <c r="H20" s="209">
        <v>84</v>
      </c>
      <c r="I20" s="219">
        <v>87</v>
      </c>
      <c r="J20" s="210">
        <v>84</v>
      </c>
      <c r="K20" s="209">
        <v>99</v>
      </c>
      <c r="L20" s="211">
        <v>103</v>
      </c>
      <c r="M20" s="219">
        <v>105</v>
      </c>
      <c r="N20" s="212">
        <v>99</v>
      </c>
      <c r="O20" s="213">
        <f t="shared" si="2"/>
        <v>183</v>
      </c>
      <c r="P20" s="208">
        <f t="shared" si="3"/>
        <v>238.38525484750781</v>
      </c>
      <c r="Q20" s="203" t="s">
        <v>3</v>
      </c>
    </row>
    <row r="21" spans="1:18" s="13" customFormat="1" ht="11.25" customHeight="1" thickBot="1">
      <c r="A21" s="204"/>
      <c r="B21" s="205" t="s">
        <v>132</v>
      </c>
      <c r="C21" s="205" t="s">
        <v>133</v>
      </c>
      <c r="D21" s="206"/>
      <c r="E21" s="207" t="s">
        <v>172</v>
      </c>
      <c r="F21" s="208">
        <v>70.5</v>
      </c>
      <c r="G21" s="211">
        <v>77</v>
      </c>
      <c r="H21" s="209">
        <v>79</v>
      </c>
      <c r="I21" s="219">
        <v>82</v>
      </c>
      <c r="J21" s="210">
        <v>79</v>
      </c>
      <c r="K21" s="209">
        <v>95</v>
      </c>
      <c r="L21" s="211">
        <v>100</v>
      </c>
      <c r="M21" s="218">
        <v>100</v>
      </c>
      <c r="N21" s="212">
        <f>MAX(K21:M21)</f>
        <v>100</v>
      </c>
      <c r="O21" s="213">
        <f t="shared" si="2"/>
        <v>179</v>
      </c>
      <c r="P21" s="208">
        <f t="shared" si="3"/>
        <v>236.37813337827811</v>
      </c>
      <c r="Q21" s="214" t="s">
        <v>4</v>
      </c>
      <c r="R21" s="18"/>
    </row>
    <row r="22" spans="1:18" s="13" customFormat="1" ht="11.25" customHeight="1" thickTop="1" thickBot="1">
      <c r="A22" s="204"/>
      <c r="B22" s="205" t="s">
        <v>148</v>
      </c>
      <c r="C22" s="205" t="s">
        <v>149</v>
      </c>
      <c r="D22" s="206"/>
      <c r="E22" s="220" t="s">
        <v>70</v>
      </c>
      <c r="F22" s="208">
        <v>82.4</v>
      </c>
      <c r="G22" s="211">
        <v>83</v>
      </c>
      <c r="H22" s="209">
        <v>85</v>
      </c>
      <c r="I22" s="211">
        <v>90</v>
      </c>
      <c r="J22" s="210">
        <v>85</v>
      </c>
      <c r="K22" s="211">
        <v>105</v>
      </c>
      <c r="L22" s="209">
        <v>107</v>
      </c>
      <c r="M22" s="211">
        <v>111</v>
      </c>
      <c r="N22" s="212">
        <v>107</v>
      </c>
      <c r="O22" s="213">
        <f t="shared" si="2"/>
        <v>192</v>
      </c>
      <c r="P22" s="208">
        <f t="shared" si="3"/>
        <v>232.24768849829661</v>
      </c>
      <c r="Q22" s="203" t="s">
        <v>5</v>
      </c>
      <c r="R22" s="18"/>
    </row>
    <row r="23" spans="1:18" s="13" customFormat="1" ht="11.25" customHeight="1" thickBot="1">
      <c r="A23" s="204"/>
      <c r="B23" s="205" t="s">
        <v>157</v>
      </c>
      <c r="C23" s="205" t="s">
        <v>158</v>
      </c>
      <c r="D23" s="206"/>
      <c r="E23" s="217" t="s">
        <v>76</v>
      </c>
      <c r="F23" s="208">
        <v>87.9</v>
      </c>
      <c r="G23" s="218">
        <v>85</v>
      </c>
      <c r="H23" s="219">
        <v>92</v>
      </c>
      <c r="I23" s="219">
        <v>92</v>
      </c>
      <c r="J23" s="210">
        <v>85</v>
      </c>
      <c r="K23" s="219">
        <v>106</v>
      </c>
      <c r="L23" s="218">
        <v>106</v>
      </c>
      <c r="M23" s="218">
        <v>110</v>
      </c>
      <c r="N23" s="212">
        <f>MAX(K23:M23)</f>
        <v>110</v>
      </c>
      <c r="O23" s="213">
        <f t="shared" si="2"/>
        <v>195</v>
      </c>
      <c r="P23" s="208">
        <f t="shared" si="3"/>
        <v>228.56474116197907</v>
      </c>
      <c r="Q23" s="214" t="s">
        <v>6</v>
      </c>
      <c r="R23" s="18"/>
    </row>
    <row r="24" spans="1:18" s="13" customFormat="1" ht="11.25" customHeight="1" thickTop="1" thickBot="1">
      <c r="A24" s="204"/>
      <c r="B24" s="223" t="s">
        <v>123</v>
      </c>
      <c r="C24" s="223" t="s">
        <v>124</v>
      </c>
      <c r="D24" s="214"/>
      <c r="E24" s="207" t="s">
        <v>172</v>
      </c>
      <c r="F24" s="208">
        <v>70.3</v>
      </c>
      <c r="G24" s="218">
        <v>75</v>
      </c>
      <c r="H24" s="218">
        <v>78</v>
      </c>
      <c r="I24" s="219">
        <v>81</v>
      </c>
      <c r="J24" s="210">
        <v>78</v>
      </c>
      <c r="K24" s="209">
        <v>92</v>
      </c>
      <c r="L24" s="211">
        <v>96</v>
      </c>
      <c r="M24" s="219">
        <v>96</v>
      </c>
      <c r="N24" s="212">
        <v>92</v>
      </c>
      <c r="O24" s="213">
        <f t="shared" si="2"/>
        <v>170</v>
      </c>
      <c r="P24" s="208">
        <f t="shared" si="3"/>
        <v>224.88682108326552</v>
      </c>
      <c r="Q24" s="203" t="s">
        <v>7</v>
      </c>
      <c r="R24" s="18"/>
    </row>
    <row r="25" spans="1:18" s="13" customFormat="1" ht="11.25" customHeight="1" thickBot="1">
      <c r="A25" s="204"/>
      <c r="B25" s="223" t="s">
        <v>125</v>
      </c>
      <c r="C25" s="223" t="s">
        <v>94</v>
      </c>
      <c r="D25" s="214"/>
      <c r="E25" s="207" t="s">
        <v>172</v>
      </c>
      <c r="F25" s="208">
        <v>75.900000000000006</v>
      </c>
      <c r="G25" s="209">
        <v>72</v>
      </c>
      <c r="H25" s="209">
        <v>75</v>
      </c>
      <c r="I25" s="219">
        <v>77</v>
      </c>
      <c r="J25" s="210">
        <v>75</v>
      </c>
      <c r="K25" s="209">
        <v>90</v>
      </c>
      <c r="L25" s="211">
        <v>95</v>
      </c>
      <c r="M25" s="218">
        <v>101</v>
      </c>
      <c r="N25" s="212">
        <f>MAX(K25:M25)</f>
        <v>101</v>
      </c>
      <c r="O25" s="213">
        <f t="shared" si="2"/>
        <v>176</v>
      </c>
      <c r="P25" s="208">
        <f t="shared" si="3"/>
        <v>222.50460396738632</v>
      </c>
      <c r="Q25" s="214" t="s">
        <v>8</v>
      </c>
      <c r="R25" s="18"/>
    </row>
    <row r="26" spans="1:18" s="13" customFormat="1" ht="11.25" customHeight="1" thickTop="1" thickBot="1">
      <c r="A26" s="204"/>
      <c r="B26" s="223" t="s">
        <v>91</v>
      </c>
      <c r="C26" s="223" t="s">
        <v>92</v>
      </c>
      <c r="D26" s="214"/>
      <c r="E26" s="226" t="s">
        <v>188</v>
      </c>
      <c r="F26" s="208">
        <v>45.3</v>
      </c>
      <c r="G26" s="218">
        <v>50</v>
      </c>
      <c r="H26" s="219">
        <v>52</v>
      </c>
      <c r="I26" s="218">
        <v>52</v>
      </c>
      <c r="J26" s="210">
        <f t="shared" ref="J26:J32" si="4">MAX(G26:I26)</f>
        <v>52</v>
      </c>
      <c r="K26" s="209">
        <v>63</v>
      </c>
      <c r="L26" s="209">
        <v>65</v>
      </c>
      <c r="M26" s="218">
        <v>67</v>
      </c>
      <c r="N26" s="212">
        <f>MAX(K26:M26)</f>
        <v>67</v>
      </c>
      <c r="O26" s="213">
        <f t="shared" si="2"/>
        <v>119</v>
      </c>
      <c r="P26" s="208">
        <f t="shared" si="3"/>
        <v>220.55932001719381</v>
      </c>
      <c r="Q26" s="203" t="s">
        <v>9</v>
      </c>
      <c r="R26" s="18"/>
    </row>
    <row r="27" spans="1:18" s="13" customFormat="1" ht="11.25" customHeight="1" thickBot="1">
      <c r="A27" s="204"/>
      <c r="B27" s="205" t="s">
        <v>132</v>
      </c>
      <c r="C27" s="205" t="s">
        <v>136</v>
      </c>
      <c r="D27" s="206"/>
      <c r="E27" s="220" t="s">
        <v>70</v>
      </c>
      <c r="F27" s="208">
        <v>88</v>
      </c>
      <c r="G27" s="211">
        <v>81</v>
      </c>
      <c r="H27" s="211">
        <v>81</v>
      </c>
      <c r="I27" s="218">
        <v>83</v>
      </c>
      <c r="J27" s="210">
        <f t="shared" si="4"/>
        <v>83</v>
      </c>
      <c r="K27" s="209">
        <v>100</v>
      </c>
      <c r="L27" s="209">
        <v>105</v>
      </c>
      <c r="M27" s="221" t="s">
        <v>183</v>
      </c>
      <c r="N27" s="212">
        <f>MAX(K27:M27)</f>
        <v>105</v>
      </c>
      <c r="O27" s="213">
        <f t="shared" si="2"/>
        <v>188</v>
      </c>
      <c r="P27" s="208">
        <f t="shared" si="3"/>
        <v>220.24339514099898</v>
      </c>
      <c r="Q27" s="214" t="s">
        <v>10</v>
      </c>
      <c r="R27" s="18"/>
    </row>
    <row r="28" spans="1:18" s="13" customFormat="1" ht="11.25" customHeight="1" thickTop="1" thickBot="1">
      <c r="A28" s="204"/>
      <c r="B28" s="223" t="s">
        <v>128</v>
      </c>
      <c r="C28" s="223" t="s">
        <v>129</v>
      </c>
      <c r="D28" s="206"/>
      <c r="E28" s="207" t="s">
        <v>172</v>
      </c>
      <c r="F28" s="208">
        <v>74.7</v>
      </c>
      <c r="G28" s="209">
        <v>78</v>
      </c>
      <c r="H28" s="211">
        <v>81</v>
      </c>
      <c r="I28" s="219">
        <v>81</v>
      </c>
      <c r="J28" s="210">
        <f t="shared" si="4"/>
        <v>81</v>
      </c>
      <c r="K28" s="211">
        <v>90</v>
      </c>
      <c r="L28" s="209">
        <v>90</v>
      </c>
      <c r="M28" s="219">
        <v>95</v>
      </c>
      <c r="N28" s="212">
        <v>90</v>
      </c>
      <c r="O28" s="213">
        <f t="shared" si="2"/>
        <v>171</v>
      </c>
      <c r="P28" s="208">
        <f t="shared" si="3"/>
        <v>218.1589699537536</v>
      </c>
      <c r="Q28" s="203" t="s">
        <v>11</v>
      </c>
      <c r="R28" s="18"/>
    </row>
    <row r="29" spans="1:18" s="13" customFormat="1" ht="11.25" customHeight="1" thickBot="1">
      <c r="A29" s="204"/>
      <c r="B29" s="205" t="s">
        <v>139</v>
      </c>
      <c r="C29" s="205" t="s">
        <v>140</v>
      </c>
      <c r="D29" s="206"/>
      <c r="E29" s="220" t="s">
        <v>70</v>
      </c>
      <c r="F29" s="208">
        <v>87.4</v>
      </c>
      <c r="G29" s="211">
        <v>75</v>
      </c>
      <c r="H29" s="209">
        <v>75</v>
      </c>
      <c r="I29" s="218">
        <v>80</v>
      </c>
      <c r="J29" s="210">
        <f t="shared" si="4"/>
        <v>80</v>
      </c>
      <c r="K29" s="218">
        <v>95</v>
      </c>
      <c r="L29" s="218">
        <v>100</v>
      </c>
      <c r="M29" s="218">
        <v>102</v>
      </c>
      <c r="N29" s="212">
        <f>MAX(K29:M29)</f>
        <v>102</v>
      </c>
      <c r="O29" s="213">
        <f t="shared" si="2"/>
        <v>182</v>
      </c>
      <c r="P29" s="208">
        <f t="shared" si="3"/>
        <v>213.89647392846462</v>
      </c>
      <c r="Q29" s="214" t="s">
        <v>12</v>
      </c>
      <c r="R29" s="18"/>
    </row>
    <row r="30" spans="1:18" s="13" customFormat="1" ht="11.25" customHeight="1" thickTop="1" thickBot="1">
      <c r="A30" s="204"/>
      <c r="B30" s="205" t="s">
        <v>105</v>
      </c>
      <c r="C30" s="205" t="s">
        <v>106</v>
      </c>
      <c r="D30" s="206"/>
      <c r="E30" s="220" t="s">
        <v>70</v>
      </c>
      <c r="F30" s="208">
        <v>78.7</v>
      </c>
      <c r="G30" s="209">
        <v>65</v>
      </c>
      <c r="H30" s="211">
        <v>70</v>
      </c>
      <c r="I30" s="218">
        <v>72</v>
      </c>
      <c r="J30" s="210">
        <f t="shared" si="4"/>
        <v>72</v>
      </c>
      <c r="K30" s="218">
        <v>95</v>
      </c>
      <c r="L30" s="219">
        <v>100</v>
      </c>
      <c r="M30" s="218">
        <v>100</v>
      </c>
      <c r="N30" s="212">
        <f>MAX(K30:M30)</f>
        <v>100</v>
      </c>
      <c r="O30" s="213">
        <f t="shared" si="2"/>
        <v>172</v>
      </c>
      <c r="P30" s="208">
        <f t="shared" si="3"/>
        <v>213.13465156597834</v>
      </c>
      <c r="Q30" s="203" t="s">
        <v>13</v>
      </c>
      <c r="R30" s="18"/>
    </row>
    <row r="31" spans="1:18" s="13" customFormat="1" ht="11.25" customHeight="1" thickBot="1">
      <c r="A31" s="204"/>
      <c r="B31" s="205" t="s">
        <v>134</v>
      </c>
      <c r="C31" s="205" t="s">
        <v>135</v>
      </c>
      <c r="D31" s="206"/>
      <c r="E31" s="220" t="s">
        <v>70</v>
      </c>
      <c r="F31" s="208">
        <v>96</v>
      </c>
      <c r="G31" s="209">
        <v>80</v>
      </c>
      <c r="H31" s="211">
        <v>85</v>
      </c>
      <c r="I31" s="218">
        <v>85</v>
      </c>
      <c r="J31" s="210">
        <f t="shared" si="4"/>
        <v>85</v>
      </c>
      <c r="K31" s="209">
        <v>91</v>
      </c>
      <c r="L31" s="211">
        <v>96</v>
      </c>
      <c r="M31" s="219">
        <v>98</v>
      </c>
      <c r="N31" s="212">
        <v>91</v>
      </c>
      <c r="O31" s="213">
        <f t="shared" si="2"/>
        <v>176</v>
      </c>
      <c r="P31" s="208">
        <f t="shared" si="3"/>
        <v>198.52901670491775</v>
      </c>
      <c r="Q31" s="214" t="s">
        <v>14</v>
      </c>
      <c r="R31" s="18"/>
    </row>
    <row r="32" spans="1:18" s="13" customFormat="1" ht="11.25" customHeight="1" thickTop="1" thickBot="1">
      <c r="A32" s="204"/>
      <c r="B32" s="205" t="s">
        <v>100</v>
      </c>
      <c r="C32" s="205" t="s">
        <v>101</v>
      </c>
      <c r="D32" s="206"/>
      <c r="E32" s="217" t="s">
        <v>76</v>
      </c>
      <c r="F32" s="208">
        <v>90.4</v>
      </c>
      <c r="G32" s="209">
        <v>60</v>
      </c>
      <c r="H32" s="209">
        <v>63</v>
      </c>
      <c r="I32" s="255" t="s">
        <v>45</v>
      </c>
      <c r="J32" s="210">
        <f t="shared" si="4"/>
        <v>63</v>
      </c>
      <c r="K32" s="209">
        <v>85</v>
      </c>
      <c r="L32" s="211">
        <v>92</v>
      </c>
      <c r="M32" s="218">
        <v>92</v>
      </c>
      <c r="N32" s="212">
        <f>MAX(K32:M32)</f>
        <v>92</v>
      </c>
      <c r="O32" s="213">
        <f t="shared" si="2"/>
        <v>155</v>
      </c>
      <c r="P32" s="208">
        <f t="shared" si="3"/>
        <v>179.37230364122286</v>
      </c>
      <c r="Q32" s="203" t="s">
        <v>15</v>
      </c>
      <c r="R32" s="18"/>
    </row>
    <row r="33" spans="1:32" s="13" customFormat="1" ht="11.25" customHeight="1" thickBot="1">
      <c r="A33" s="204"/>
      <c r="B33" s="205" t="s">
        <v>107</v>
      </c>
      <c r="C33" s="205" t="s">
        <v>108</v>
      </c>
      <c r="D33" s="214"/>
      <c r="E33" s="224" t="s">
        <v>61</v>
      </c>
      <c r="F33" s="204">
        <v>67.5</v>
      </c>
      <c r="G33" s="227">
        <v>62</v>
      </c>
      <c r="H33" s="209">
        <v>62</v>
      </c>
      <c r="I33" s="222">
        <v>67</v>
      </c>
      <c r="J33" s="210">
        <v>62</v>
      </c>
      <c r="K33" s="209">
        <v>77</v>
      </c>
      <c r="L33" s="218">
        <v>82</v>
      </c>
      <c r="M33" s="219">
        <v>85</v>
      </c>
      <c r="N33" s="212">
        <f>MAX(K33:M33)</f>
        <v>85</v>
      </c>
      <c r="O33" s="213">
        <f t="shared" si="2"/>
        <v>147</v>
      </c>
      <c r="P33" s="208">
        <f>O33*10^(1.056683941*LOG10(125.441/F33)^2)</f>
        <v>175.33040075473434</v>
      </c>
      <c r="Q33" s="214" t="s">
        <v>16</v>
      </c>
      <c r="R33" s="18"/>
    </row>
    <row r="34" spans="1:32" s="13" customFormat="1" ht="11.25" customHeight="1" thickTop="1" thickBot="1">
      <c r="A34" s="204"/>
      <c r="B34" s="205" t="s">
        <v>102</v>
      </c>
      <c r="C34" s="205" t="s">
        <v>103</v>
      </c>
      <c r="D34" s="206"/>
      <c r="E34" s="220" t="s">
        <v>70</v>
      </c>
      <c r="F34" s="208">
        <v>82.9</v>
      </c>
      <c r="G34" s="209">
        <v>57</v>
      </c>
      <c r="H34" s="209">
        <v>60</v>
      </c>
      <c r="I34" s="219">
        <v>65</v>
      </c>
      <c r="J34" s="210">
        <v>60</v>
      </c>
      <c r="K34" s="209">
        <v>85</v>
      </c>
      <c r="L34" s="211">
        <v>91</v>
      </c>
      <c r="M34" s="219">
        <v>91</v>
      </c>
      <c r="N34" s="212">
        <v>85</v>
      </c>
      <c r="O34" s="213">
        <f t="shared" si="2"/>
        <v>145</v>
      </c>
      <c r="P34" s="208">
        <f>O34*10^(0.784780654*LOG10(173.961/F34)^2)</f>
        <v>174.857931362063</v>
      </c>
      <c r="Q34" s="203" t="s">
        <v>17</v>
      </c>
      <c r="R34" s="18"/>
    </row>
    <row r="35" spans="1:32" s="13" customFormat="1" ht="11.25" customHeight="1" thickBot="1">
      <c r="A35" s="204"/>
      <c r="B35" s="205" t="s">
        <v>186</v>
      </c>
      <c r="C35" s="205" t="s">
        <v>94</v>
      </c>
      <c r="D35" s="214"/>
      <c r="E35" s="227" t="s">
        <v>173</v>
      </c>
      <c r="F35" s="204">
        <v>96.6</v>
      </c>
      <c r="G35" s="211">
        <v>70</v>
      </c>
      <c r="H35" s="209">
        <v>73</v>
      </c>
      <c r="I35" s="219">
        <v>77</v>
      </c>
      <c r="J35" s="210">
        <v>73</v>
      </c>
      <c r="K35" s="209">
        <v>90</v>
      </c>
      <c r="L35" s="219">
        <v>95</v>
      </c>
      <c r="M35" s="221">
        <v>95</v>
      </c>
      <c r="N35" s="212">
        <f>MAX(K35:M35)</f>
        <v>95</v>
      </c>
      <c r="O35" s="213">
        <f t="shared" si="2"/>
        <v>168</v>
      </c>
      <c r="P35" s="208">
        <f>O35*10^(1.056683941*LOG10(125.441/F35)^2)</f>
        <v>173.34556162604022</v>
      </c>
      <c r="Q35" s="214" t="s">
        <v>18</v>
      </c>
      <c r="R35" s="18"/>
    </row>
    <row r="36" spans="1:32" s="13" customFormat="1" ht="11.25" customHeight="1" thickTop="1" thickBot="1">
      <c r="A36" s="204"/>
      <c r="B36" s="223" t="s">
        <v>96</v>
      </c>
      <c r="C36" s="223" t="s">
        <v>97</v>
      </c>
      <c r="D36" s="206"/>
      <c r="E36" s="228" t="s">
        <v>171</v>
      </c>
      <c r="F36" s="208">
        <v>58.5</v>
      </c>
      <c r="G36" s="209">
        <v>49</v>
      </c>
      <c r="H36" s="211">
        <v>51</v>
      </c>
      <c r="I36" s="218">
        <v>52</v>
      </c>
      <c r="J36" s="210">
        <f>MAX(G36:I36)</f>
        <v>52</v>
      </c>
      <c r="K36" s="209">
        <v>59</v>
      </c>
      <c r="L36" s="209">
        <v>62</v>
      </c>
      <c r="M36" s="219">
        <v>65</v>
      </c>
      <c r="N36" s="212">
        <v>62</v>
      </c>
      <c r="O36" s="213">
        <f t="shared" si="2"/>
        <v>114</v>
      </c>
      <c r="P36" s="208">
        <f>O36*10^(0.784780654*LOG10(173.961/F36)^2)</f>
        <v>170.88458341923987</v>
      </c>
      <c r="Q36" s="203" t="s">
        <v>19</v>
      </c>
      <c r="R36" s="18"/>
    </row>
    <row r="37" spans="1:32" s="13" customFormat="1" ht="11.25" customHeight="1" thickBot="1">
      <c r="A37" s="204"/>
      <c r="B37" s="205" t="s">
        <v>114</v>
      </c>
      <c r="C37" s="205" t="s">
        <v>115</v>
      </c>
      <c r="D37" s="214"/>
      <c r="E37" s="224" t="s">
        <v>61</v>
      </c>
      <c r="F37" s="204">
        <v>63.9</v>
      </c>
      <c r="G37" s="209">
        <v>50</v>
      </c>
      <c r="H37" s="209">
        <v>54</v>
      </c>
      <c r="I37" s="218">
        <v>58</v>
      </c>
      <c r="J37" s="210">
        <f>MAX(G37:I37)</f>
        <v>58</v>
      </c>
      <c r="K37" s="209">
        <v>70</v>
      </c>
      <c r="L37" s="218">
        <v>74</v>
      </c>
      <c r="M37" s="218">
        <v>77</v>
      </c>
      <c r="N37" s="212">
        <f>MAX(K37:M37)</f>
        <v>77</v>
      </c>
      <c r="O37" s="213">
        <f t="shared" si="2"/>
        <v>135</v>
      </c>
      <c r="P37" s="208">
        <f>O37*10^(1.056683941*LOG10(125.441/F37)^2)</f>
        <v>166.34549463363606</v>
      </c>
      <c r="Q37" s="214" t="s">
        <v>20</v>
      </c>
      <c r="R37" s="18"/>
    </row>
    <row r="38" spans="1:32" s="13" customFormat="1" ht="11.25" customHeight="1" thickTop="1" thickBot="1">
      <c r="A38" s="204"/>
      <c r="B38" s="205" t="s">
        <v>113</v>
      </c>
      <c r="C38" s="205" t="s">
        <v>141</v>
      </c>
      <c r="D38" s="214"/>
      <c r="E38" s="220" t="s">
        <v>69</v>
      </c>
      <c r="F38" s="204">
        <v>59.5</v>
      </c>
      <c r="G38" s="211">
        <v>44</v>
      </c>
      <c r="H38" s="209">
        <v>44</v>
      </c>
      <c r="I38" s="218">
        <v>47</v>
      </c>
      <c r="J38" s="210">
        <f>MAX(G38:I38)</f>
        <v>47</v>
      </c>
      <c r="K38" s="209">
        <v>70</v>
      </c>
      <c r="L38" s="218">
        <v>73</v>
      </c>
      <c r="M38" s="219">
        <v>75</v>
      </c>
      <c r="N38" s="212">
        <v>73</v>
      </c>
      <c r="O38" s="213">
        <f t="shared" si="2"/>
        <v>120</v>
      </c>
      <c r="P38" s="208">
        <f>O38*10^(1.056683941*LOG10(125.441/F38)^2)</f>
        <v>154.90115916553884</v>
      </c>
      <c r="Q38" s="203" t="s">
        <v>21</v>
      </c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</row>
    <row r="39" spans="1:32" s="13" customFormat="1" ht="11.25" customHeight="1" thickBot="1">
      <c r="A39" s="204"/>
      <c r="B39" s="223" t="s">
        <v>93</v>
      </c>
      <c r="C39" s="223" t="s">
        <v>94</v>
      </c>
      <c r="D39" s="214"/>
      <c r="E39" s="226" t="s">
        <v>188</v>
      </c>
      <c r="F39" s="208">
        <v>41.8</v>
      </c>
      <c r="G39" s="209">
        <v>30</v>
      </c>
      <c r="H39" s="209">
        <v>32</v>
      </c>
      <c r="I39" s="219">
        <v>35</v>
      </c>
      <c r="J39" s="210">
        <v>32</v>
      </c>
      <c r="K39" s="209">
        <v>45</v>
      </c>
      <c r="L39" s="211">
        <v>50</v>
      </c>
      <c r="M39" s="219">
        <v>50</v>
      </c>
      <c r="N39" s="212">
        <v>45</v>
      </c>
      <c r="O39" s="213">
        <f t="shared" si="2"/>
        <v>77</v>
      </c>
      <c r="P39" s="208">
        <f>O39*10^(0.784780654*LOG10(173.961/F39)^2)</f>
        <v>153.97701629951476</v>
      </c>
      <c r="Q39" s="214" t="s">
        <v>22</v>
      </c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</row>
    <row r="40" spans="1:32" s="13" customFormat="1" ht="11.25" customHeight="1" thickTop="1" thickBot="1">
      <c r="A40" s="204"/>
      <c r="B40" s="205" t="s">
        <v>116</v>
      </c>
      <c r="C40" s="205" t="s">
        <v>117</v>
      </c>
      <c r="D40" s="214"/>
      <c r="E40" s="220" t="s">
        <v>69</v>
      </c>
      <c r="F40" s="204">
        <v>60.7</v>
      </c>
      <c r="G40" s="209">
        <v>48</v>
      </c>
      <c r="H40" s="209">
        <v>50</v>
      </c>
      <c r="I40" s="218">
        <v>53</v>
      </c>
      <c r="J40" s="210">
        <f>MAX(G40:I40)</f>
        <v>53</v>
      </c>
      <c r="K40" s="209">
        <v>60</v>
      </c>
      <c r="L40" s="219">
        <v>63</v>
      </c>
      <c r="M40" s="219">
        <v>63</v>
      </c>
      <c r="N40" s="212">
        <v>60</v>
      </c>
      <c r="O40" s="213">
        <f t="shared" si="2"/>
        <v>113</v>
      </c>
      <c r="P40" s="208">
        <f>O40*10^(1.056683941*LOG10(125.441/F40)^2)</f>
        <v>143.91131620080066</v>
      </c>
      <c r="Q40" s="203" t="s">
        <v>23</v>
      </c>
      <c r="R40" s="18"/>
    </row>
    <row r="41" spans="1:32" s="13" customFormat="1" ht="11.25" customHeight="1" thickBot="1">
      <c r="A41" s="229"/>
      <c r="B41" s="230" t="s">
        <v>109</v>
      </c>
      <c r="C41" s="230" t="s">
        <v>110</v>
      </c>
      <c r="D41" s="231"/>
      <c r="E41" s="232" t="s">
        <v>174</v>
      </c>
      <c r="F41" s="229">
        <v>55.8</v>
      </c>
      <c r="G41" s="233">
        <v>40</v>
      </c>
      <c r="H41" s="233">
        <v>45</v>
      </c>
      <c r="I41" s="234">
        <v>48</v>
      </c>
      <c r="J41" s="235">
        <v>45</v>
      </c>
      <c r="K41" s="233">
        <v>50</v>
      </c>
      <c r="L41" s="236">
        <v>55</v>
      </c>
      <c r="M41" s="236">
        <v>60</v>
      </c>
      <c r="N41" s="237">
        <f t="shared" ref="N41:N47" si="5">MAX(K41:M41)</f>
        <v>60</v>
      </c>
      <c r="O41" s="238">
        <f t="shared" si="2"/>
        <v>105</v>
      </c>
      <c r="P41" s="239">
        <f>O41*10^(1.056683941*LOG10(125.441/F41)^2)</f>
        <v>141.8965623317813</v>
      </c>
      <c r="Q41" s="214" t="s">
        <v>24</v>
      </c>
      <c r="R41" s="1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</row>
    <row r="42" spans="1:32" s="13" customFormat="1" ht="11.25" customHeight="1" thickTop="1" thickBot="1">
      <c r="A42" s="229"/>
      <c r="B42" s="230" t="s">
        <v>118</v>
      </c>
      <c r="C42" s="230" t="s">
        <v>119</v>
      </c>
      <c r="D42" s="231"/>
      <c r="E42" s="240" t="s">
        <v>61</v>
      </c>
      <c r="F42" s="229">
        <v>64.8</v>
      </c>
      <c r="G42" s="233">
        <v>40</v>
      </c>
      <c r="H42" s="233">
        <v>45</v>
      </c>
      <c r="I42" s="236">
        <v>50</v>
      </c>
      <c r="J42" s="235">
        <f>MAX(G42:I42)</f>
        <v>50</v>
      </c>
      <c r="K42" s="233">
        <v>50</v>
      </c>
      <c r="L42" s="236">
        <v>55</v>
      </c>
      <c r="M42" s="236">
        <v>62</v>
      </c>
      <c r="N42" s="237">
        <f t="shared" si="5"/>
        <v>62</v>
      </c>
      <c r="O42" s="238">
        <f t="shared" si="2"/>
        <v>112</v>
      </c>
      <c r="P42" s="239">
        <f>O42*10^(1.056683941*LOG10(125.441/F42)^2)</f>
        <v>136.82764647812544</v>
      </c>
      <c r="Q42" s="203" t="s">
        <v>25</v>
      </c>
      <c r="R42" s="1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</row>
    <row r="43" spans="1:32" s="13" customFormat="1" ht="11.25" customHeight="1" thickBot="1">
      <c r="A43" s="229"/>
      <c r="B43" s="241" t="s">
        <v>98</v>
      </c>
      <c r="C43" s="241" t="s">
        <v>99</v>
      </c>
      <c r="D43" s="242"/>
      <c r="E43" s="243" t="s">
        <v>76</v>
      </c>
      <c r="F43" s="239">
        <v>90.4</v>
      </c>
      <c r="G43" s="233">
        <v>48</v>
      </c>
      <c r="H43" s="233">
        <v>52</v>
      </c>
      <c r="I43" s="234">
        <v>56</v>
      </c>
      <c r="J43" s="235">
        <v>52</v>
      </c>
      <c r="K43" s="233">
        <v>58</v>
      </c>
      <c r="L43" s="244">
        <v>63</v>
      </c>
      <c r="M43" s="236">
        <v>63</v>
      </c>
      <c r="N43" s="237">
        <f t="shared" si="5"/>
        <v>63</v>
      </c>
      <c r="O43" s="238">
        <f t="shared" si="2"/>
        <v>115</v>
      </c>
      <c r="P43" s="239">
        <f>O43*10^(0.784780654*LOG10(173.961/F43)^2)</f>
        <v>133.08267689510083</v>
      </c>
      <c r="Q43" s="214" t="s">
        <v>26</v>
      </c>
      <c r="R43" s="1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</row>
    <row r="44" spans="1:32" s="13" customFormat="1" ht="11.25" customHeight="1" thickTop="1" thickBot="1">
      <c r="A44" s="229"/>
      <c r="B44" s="241" t="s">
        <v>130</v>
      </c>
      <c r="C44" s="241" t="s">
        <v>131</v>
      </c>
      <c r="D44" s="242"/>
      <c r="E44" s="245" t="s">
        <v>172</v>
      </c>
      <c r="F44" s="239">
        <v>74.5</v>
      </c>
      <c r="G44" s="244">
        <v>74</v>
      </c>
      <c r="H44" s="244">
        <v>77</v>
      </c>
      <c r="I44" s="234">
        <v>77</v>
      </c>
      <c r="J44" s="235">
        <v>0</v>
      </c>
      <c r="K44" s="233">
        <v>93</v>
      </c>
      <c r="L44" s="233">
        <v>97</v>
      </c>
      <c r="M44" s="236">
        <v>100</v>
      </c>
      <c r="N44" s="237">
        <f t="shared" si="5"/>
        <v>100</v>
      </c>
      <c r="O44" s="238">
        <f t="shared" si="2"/>
        <v>100</v>
      </c>
      <c r="P44" s="239">
        <f>O44*10^(0.784780654*LOG10(173.961/F44)^2)</f>
        <v>127.77590191943136</v>
      </c>
      <c r="Q44" s="203" t="s">
        <v>27</v>
      </c>
      <c r="R44" s="1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</row>
    <row r="45" spans="1:32" s="13" customFormat="1" ht="11.25" customHeight="1" thickBot="1">
      <c r="A45" s="229"/>
      <c r="B45" s="246" t="s">
        <v>89</v>
      </c>
      <c r="C45" s="241" t="s">
        <v>90</v>
      </c>
      <c r="D45" s="231"/>
      <c r="E45" s="240" t="s">
        <v>61</v>
      </c>
      <c r="F45" s="229">
        <v>68</v>
      </c>
      <c r="G45" s="233">
        <v>36</v>
      </c>
      <c r="H45" s="233">
        <v>40</v>
      </c>
      <c r="I45" s="234">
        <v>42</v>
      </c>
      <c r="J45" s="235">
        <v>40</v>
      </c>
      <c r="K45" s="233">
        <v>46</v>
      </c>
      <c r="L45" s="244">
        <v>48</v>
      </c>
      <c r="M45" s="236">
        <v>48</v>
      </c>
      <c r="N45" s="237">
        <f t="shared" si="5"/>
        <v>48</v>
      </c>
      <c r="O45" s="238">
        <f t="shared" si="2"/>
        <v>88</v>
      </c>
      <c r="P45" s="239">
        <f>O45*10^(0.784780654*LOG10(173.961/F45)^2)</f>
        <v>118.87318218882747</v>
      </c>
      <c r="Q45" s="214" t="s">
        <v>28</v>
      </c>
      <c r="R45" s="1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</row>
    <row r="46" spans="1:32" s="13" customFormat="1" ht="11.25" customHeight="1" thickTop="1" thickBot="1">
      <c r="A46" s="229"/>
      <c r="B46" s="230" t="s">
        <v>111</v>
      </c>
      <c r="C46" s="230" t="s">
        <v>112</v>
      </c>
      <c r="D46" s="231"/>
      <c r="E46" s="240" t="s">
        <v>61</v>
      </c>
      <c r="F46" s="229">
        <v>63.7</v>
      </c>
      <c r="G46" s="233">
        <v>32</v>
      </c>
      <c r="H46" s="244">
        <v>34</v>
      </c>
      <c r="I46" s="236">
        <v>34</v>
      </c>
      <c r="J46" s="235">
        <f>MAX(G46:I46)</f>
        <v>34</v>
      </c>
      <c r="K46" s="244">
        <v>42</v>
      </c>
      <c r="L46" s="236">
        <v>43</v>
      </c>
      <c r="M46" s="236">
        <v>45</v>
      </c>
      <c r="N46" s="237">
        <f t="shared" si="5"/>
        <v>45</v>
      </c>
      <c r="O46" s="238">
        <f t="shared" si="2"/>
        <v>79</v>
      </c>
      <c r="P46" s="239">
        <f>O46*10^(1.056683941*LOG10(125.441/F46)^2)</f>
        <v>97.532457084875645</v>
      </c>
      <c r="Q46" s="203" t="s">
        <v>29</v>
      </c>
      <c r="R46" s="1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</row>
    <row r="47" spans="1:32" s="13" customFormat="1" ht="11.25" customHeight="1" thickBot="1">
      <c r="A47" s="229"/>
      <c r="B47" s="241" t="s">
        <v>95</v>
      </c>
      <c r="C47" s="241" t="s">
        <v>94</v>
      </c>
      <c r="D47" s="229"/>
      <c r="E47" s="240" t="s">
        <v>61</v>
      </c>
      <c r="F47" s="239">
        <v>63.6</v>
      </c>
      <c r="G47" s="233">
        <v>25</v>
      </c>
      <c r="H47" s="233">
        <v>27</v>
      </c>
      <c r="I47" s="236">
        <v>28</v>
      </c>
      <c r="J47" s="235">
        <f>MAX(G47:I47)</f>
        <v>28</v>
      </c>
      <c r="K47" s="233">
        <v>30</v>
      </c>
      <c r="L47" s="233">
        <v>35</v>
      </c>
      <c r="M47" s="236">
        <v>37</v>
      </c>
      <c r="N47" s="237">
        <f t="shared" si="5"/>
        <v>37</v>
      </c>
      <c r="O47" s="238">
        <f t="shared" si="2"/>
        <v>65</v>
      </c>
      <c r="P47" s="239">
        <f>O47*10^(0.784780654*LOG10(173.961/F47)^2)</f>
        <v>91.786445730876267</v>
      </c>
      <c r="Q47" s="214" t="s">
        <v>30</v>
      </c>
      <c r="R47" s="1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</row>
    <row r="48" spans="1:32" s="13" customFormat="1" ht="11.25" customHeight="1" thickBot="1">
      <c r="A48" s="229"/>
      <c r="B48" s="230" t="s">
        <v>178</v>
      </c>
      <c r="C48" s="230" t="s">
        <v>179</v>
      </c>
      <c r="D48" s="242"/>
      <c r="E48" s="229" t="s">
        <v>189</v>
      </c>
      <c r="F48" s="239" t="s">
        <v>189</v>
      </c>
      <c r="G48" s="233">
        <v>64</v>
      </c>
      <c r="H48" s="233">
        <v>66</v>
      </c>
      <c r="I48" s="236">
        <v>68</v>
      </c>
      <c r="J48" s="235">
        <f>MAX(G48:I48)</f>
        <v>68</v>
      </c>
      <c r="K48" s="236">
        <v>77</v>
      </c>
      <c r="L48" s="236">
        <v>80</v>
      </c>
      <c r="M48" s="234">
        <v>83</v>
      </c>
      <c r="N48" s="237">
        <v>80</v>
      </c>
      <c r="O48" s="238">
        <f t="shared" si="2"/>
        <v>148</v>
      </c>
      <c r="P48" s="239"/>
      <c r="Q48" s="214"/>
      <c r="R48" s="1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</row>
    <row r="72" spans="1:17"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7">
      <c r="A73" s="16"/>
      <c r="B73" s="21"/>
      <c r="C73" s="21"/>
      <c r="D73" s="22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10"/>
      <c r="Q73" s="11"/>
    </row>
    <row r="74" spans="1:17"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</row>
  </sheetData>
  <phoneticPr fontId="21" type="noConversion"/>
  <pageMargins left="0.41249999999999998" right="0.19186046511627908" top="0.41249999999999998" bottom="5.1562499999999997E-2" header="0.19685039370078741" footer="0.23622047244094491"/>
  <pageSetup paperSize="9" scale="99" orientation="landscape"/>
  <headerFooter alignWithMargins="0">
    <oddHeader xml:space="preserve">&amp;L&amp;"-,Bold"&amp;11 COMPETITION NAME :- NI Open 2012    
&amp;C&amp;"-,Bold"&amp;11VENUE :- University of Ulster: Jodranstown       
&amp;R&amp;"-,Bold"&amp;11DATE     :-  Saturday 17th November 2012
</oddHeader>
    <oddFooter>&amp;CPROTOCOL SHEET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125"/>
  <sheetViews>
    <sheetView showGridLines="0" showRuler="0" showWhiteSpace="0" view="pageLayout" zoomScale="80" zoomScaleNormal="82" zoomScalePageLayoutView="82" workbookViewId="0">
      <selection activeCell="I79" sqref="I79"/>
    </sheetView>
  </sheetViews>
  <sheetFormatPr baseColWidth="10" defaultColWidth="8.83203125" defaultRowHeight="12"/>
  <cols>
    <col min="1" max="1" width="4.5" customWidth="1"/>
    <col min="2" max="2" width="12.33203125" customWidth="1"/>
    <col min="3" max="3" width="14.33203125" customWidth="1"/>
    <col min="4" max="4" width="17.1640625" style="9" customWidth="1"/>
    <col min="5" max="5" width="8.5" customWidth="1"/>
    <col min="6" max="6" width="7.33203125" style="1" customWidth="1"/>
    <col min="7" max="9" width="6.1640625" customWidth="1"/>
    <col min="10" max="10" width="8.5" customWidth="1"/>
    <col min="11" max="13" width="6.1640625" customWidth="1"/>
    <col min="14" max="14" width="6.6640625" customWidth="1"/>
    <col min="15" max="15" width="6.5" customWidth="1"/>
    <col min="16" max="16" width="9.5" customWidth="1"/>
    <col min="17" max="17" width="0.6640625" customWidth="1"/>
    <col min="20" max="20" width="22.83203125" customWidth="1"/>
    <col min="21" max="21" width="13" customWidth="1"/>
    <col min="35" max="35" width="13.6640625" customWidth="1"/>
  </cols>
  <sheetData>
    <row r="1" spans="1:35" s="2" customFormat="1" ht="12.75" customHeight="1">
      <c r="B1" s="4"/>
      <c r="C1" s="4"/>
      <c r="D1" s="8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5" s="3" customFormat="1" ht="12.75" customHeight="1">
      <c r="B2" s="4" t="s">
        <v>78</v>
      </c>
      <c r="C2" s="4"/>
      <c r="D2" s="12"/>
      <c r="E2" s="8"/>
      <c r="F2" s="8"/>
      <c r="G2" s="8"/>
      <c r="H2" s="4"/>
      <c r="I2" s="4"/>
      <c r="J2" s="4" t="s">
        <v>79</v>
      </c>
      <c r="K2" s="13"/>
      <c r="L2" s="4"/>
      <c r="M2" s="4"/>
      <c r="N2" s="4"/>
      <c r="O2" s="4"/>
      <c r="P2" s="4"/>
      <c r="Q2" s="2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1:35" s="2" customFormat="1" ht="18" customHeight="1" thickBot="1">
      <c r="B3" s="6" t="s">
        <v>59</v>
      </c>
      <c r="C3" s="4" t="s">
        <v>82</v>
      </c>
      <c r="D3" s="8"/>
      <c r="E3" s="4"/>
      <c r="F3" s="5"/>
      <c r="G3" s="4"/>
      <c r="H3" s="4"/>
      <c r="I3" s="4"/>
      <c r="J3" s="4" t="s">
        <v>80</v>
      </c>
      <c r="K3" s="4"/>
      <c r="L3" s="4"/>
      <c r="M3" s="4"/>
      <c r="N3" s="4"/>
      <c r="O3" s="4"/>
      <c r="P3" s="4"/>
      <c r="Q3" s="18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5" ht="14.25" customHeight="1" thickTop="1" thickBot="1">
      <c r="A4" s="108" t="s">
        <v>54</v>
      </c>
      <c r="B4" s="109" t="s">
        <v>52</v>
      </c>
      <c r="C4" s="109" t="s">
        <v>53</v>
      </c>
      <c r="D4" s="109" t="s">
        <v>187</v>
      </c>
      <c r="E4" s="109" t="s">
        <v>50</v>
      </c>
      <c r="F4" s="109" t="s">
        <v>48</v>
      </c>
      <c r="G4" s="84" t="s">
        <v>83</v>
      </c>
      <c r="H4" s="85" t="s">
        <v>84</v>
      </c>
      <c r="I4" s="86" t="s">
        <v>85</v>
      </c>
      <c r="J4" s="109" t="s">
        <v>51</v>
      </c>
      <c r="K4" s="81" t="s">
        <v>86</v>
      </c>
      <c r="L4" s="82" t="s">
        <v>87</v>
      </c>
      <c r="M4" s="83" t="s">
        <v>88</v>
      </c>
      <c r="N4" s="109" t="s">
        <v>51</v>
      </c>
      <c r="O4" s="109" t="s">
        <v>49</v>
      </c>
      <c r="P4" s="83" t="s">
        <v>57</v>
      </c>
      <c r="Q4" s="25"/>
    </row>
    <row r="5" spans="1:35" ht="14.25" customHeight="1" thickTop="1" thickBot="1">
      <c r="A5" s="66"/>
      <c r="B5" s="67" t="s">
        <v>109</v>
      </c>
      <c r="C5" s="67" t="s">
        <v>110</v>
      </c>
      <c r="D5" s="50"/>
      <c r="E5" s="189" t="s">
        <v>174</v>
      </c>
      <c r="F5" s="66">
        <v>55.8</v>
      </c>
      <c r="G5" s="69">
        <v>40</v>
      </c>
      <c r="H5" s="69">
        <v>45</v>
      </c>
      <c r="I5" s="95">
        <v>48</v>
      </c>
      <c r="J5" s="59">
        <v>45</v>
      </c>
      <c r="K5" s="69">
        <v>50</v>
      </c>
      <c r="L5" s="70">
        <v>55</v>
      </c>
      <c r="M5" s="70">
        <v>60</v>
      </c>
      <c r="N5" s="60">
        <f>MAX(K5:M5)</f>
        <v>60</v>
      </c>
      <c r="O5" s="71">
        <f t="shared" ref="O5:O12" si="0">J5+N5</f>
        <v>105</v>
      </c>
      <c r="P5" s="68">
        <f t="shared" ref="P5:P12" si="1">O5*10^(1.056683941*LOG10(125.441/F5)^2)</f>
        <v>141.8965623317813</v>
      </c>
      <c r="Q5" s="25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5" ht="14.25" customHeight="1" thickBot="1">
      <c r="A6" s="23"/>
      <c r="B6" s="29" t="s">
        <v>113</v>
      </c>
      <c r="C6" s="29" t="s">
        <v>141</v>
      </c>
      <c r="D6" s="38"/>
      <c r="E6" s="190" t="s">
        <v>69</v>
      </c>
      <c r="F6" s="23">
        <v>59.5</v>
      </c>
      <c r="G6" s="103">
        <v>44</v>
      </c>
      <c r="H6" s="39">
        <v>44</v>
      </c>
      <c r="I6" s="37">
        <v>47</v>
      </c>
      <c r="J6" s="45">
        <f>MAX(G6:I6)</f>
        <v>47</v>
      </c>
      <c r="K6" s="39">
        <v>70</v>
      </c>
      <c r="L6" s="37">
        <v>73</v>
      </c>
      <c r="M6" s="97">
        <v>75</v>
      </c>
      <c r="N6" s="47">
        <v>73</v>
      </c>
      <c r="O6" s="49">
        <f t="shared" si="0"/>
        <v>120</v>
      </c>
      <c r="P6" s="36">
        <f t="shared" si="1"/>
        <v>154.90115916553884</v>
      </c>
      <c r="Q6" s="25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  <row r="7" spans="1:35" ht="14.25" customHeight="1" thickBot="1">
      <c r="A7" s="23"/>
      <c r="B7" s="29" t="s">
        <v>116</v>
      </c>
      <c r="C7" s="29" t="s">
        <v>117</v>
      </c>
      <c r="D7" s="38"/>
      <c r="E7" s="190" t="s">
        <v>69</v>
      </c>
      <c r="F7" s="23">
        <v>60.7</v>
      </c>
      <c r="G7" s="39">
        <v>48</v>
      </c>
      <c r="H7" s="39">
        <v>50</v>
      </c>
      <c r="I7" s="37">
        <v>53</v>
      </c>
      <c r="J7" s="45">
        <f>MAX(G7:I7)</f>
        <v>53</v>
      </c>
      <c r="K7" s="39">
        <v>60</v>
      </c>
      <c r="L7" s="97">
        <v>63</v>
      </c>
      <c r="M7" s="97">
        <v>63</v>
      </c>
      <c r="N7" s="47">
        <v>60</v>
      </c>
      <c r="O7" s="49">
        <f t="shared" si="0"/>
        <v>113</v>
      </c>
      <c r="P7" s="36">
        <f t="shared" si="1"/>
        <v>143.91131620080066</v>
      </c>
      <c r="Q7" s="25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5" ht="14.25" customHeight="1" thickBot="1">
      <c r="A8" s="23"/>
      <c r="B8" s="29" t="s">
        <v>107</v>
      </c>
      <c r="C8" s="29" t="s">
        <v>108</v>
      </c>
      <c r="D8" s="38"/>
      <c r="E8" s="120" t="s">
        <v>61</v>
      </c>
      <c r="F8" s="23">
        <v>67.5</v>
      </c>
      <c r="G8" s="191">
        <v>62</v>
      </c>
      <c r="H8" s="39">
        <v>62</v>
      </c>
      <c r="I8" s="105">
        <v>67</v>
      </c>
      <c r="J8" s="45">
        <v>62</v>
      </c>
      <c r="K8" s="39">
        <v>77</v>
      </c>
      <c r="L8" s="37">
        <v>82</v>
      </c>
      <c r="M8" s="97">
        <v>85</v>
      </c>
      <c r="N8" s="47">
        <f>MAX(K8:M8)</f>
        <v>85</v>
      </c>
      <c r="O8" s="49">
        <f t="shared" si="0"/>
        <v>147</v>
      </c>
      <c r="P8" s="36">
        <f t="shared" si="1"/>
        <v>175.33040075473434</v>
      </c>
      <c r="Q8" s="25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35" ht="14.25" customHeight="1" thickBot="1">
      <c r="A9" s="23"/>
      <c r="B9" s="29" t="s">
        <v>114</v>
      </c>
      <c r="C9" s="29" t="s">
        <v>115</v>
      </c>
      <c r="D9" s="38"/>
      <c r="E9" s="120" t="s">
        <v>61</v>
      </c>
      <c r="F9" s="23">
        <v>63.9</v>
      </c>
      <c r="G9" s="39">
        <v>50</v>
      </c>
      <c r="H9" s="39">
        <v>54</v>
      </c>
      <c r="I9" s="37">
        <v>58</v>
      </c>
      <c r="J9" s="45">
        <f>MAX(G9:I9)</f>
        <v>58</v>
      </c>
      <c r="K9" s="39">
        <v>70</v>
      </c>
      <c r="L9" s="37">
        <v>74</v>
      </c>
      <c r="M9" s="37">
        <v>77</v>
      </c>
      <c r="N9" s="47">
        <f>MAX(K9:M9)</f>
        <v>77</v>
      </c>
      <c r="O9" s="49">
        <f t="shared" si="0"/>
        <v>135</v>
      </c>
      <c r="P9" s="36">
        <f t="shared" si="1"/>
        <v>166.34549463363606</v>
      </c>
      <c r="Q9" s="25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</row>
    <row r="10" spans="1:35" ht="14.25" customHeight="1" thickBot="1">
      <c r="A10" s="23"/>
      <c r="B10" s="29" t="s">
        <v>118</v>
      </c>
      <c r="C10" s="29" t="s">
        <v>119</v>
      </c>
      <c r="D10" s="38"/>
      <c r="E10" s="120" t="s">
        <v>61</v>
      </c>
      <c r="F10" s="23">
        <v>64.8</v>
      </c>
      <c r="G10" s="39">
        <v>40</v>
      </c>
      <c r="H10" s="39">
        <v>45</v>
      </c>
      <c r="I10" s="37">
        <v>50</v>
      </c>
      <c r="J10" s="45">
        <f>MAX(G10:I10)</f>
        <v>50</v>
      </c>
      <c r="K10" s="39">
        <v>50</v>
      </c>
      <c r="L10" s="37">
        <v>55</v>
      </c>
      <c r="M10" s="37">
        <v>62</v>
      </c>
      <c r="N10" s="47">
        <f>MAX(K10:M10)</f>
        <v>62</v>
      </c>
      <c r="O10" s="49">
        <f t="shared" si="0"/>
        <v>112</v>
      </c>
      <c r="P10" s="36">
        <f t="shared" si="1"/>
        <v>136.82764647812544</v>
      </c>
      <c r="Q10" s="25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</row>
    <row r="11" spans="1:35" ht="14.25" customHeight="1" thickBot="1">
      <c r="A11" s="23"/>
      <c r="B11" s="29" t="s">
        <v>111</v>
      </c>
      <c r="C11" s="29" t="s">
        <v>112</v>
      </c>
      <c r="D11" s="38"/>
      <c r="E11" s="120" t="s">
        <v>61</v>
      </c>
      <c r="F11" s="23">
        <v>63.7</v>
      </c>
      <c r="G11" s="39">
        <v>32</v>
      </c>
      <c r="H11" s="103">
        <v>34</v>
      </c>
      <c r="I11" s="37">
        <v>34</v>
      </c>
      <c r="J11" s="45">
        <f>MAX(G11:I11)</f>
        <v>34</v>
      </c>
      <c r="K11" s="103">
        <v>42</v>
      </c>
      <c r="L11" s="37">
        <v>43</v>
      </c>
      <c r="M11" s="37">
        <v>45</v>
      </c>
      <c r="N11" s="47">
        <f>MAX(K11:M11)</f>
        <v>45</v>
      </c>
      <c r="O11" s="49">
        <f t="shared" si="0"/>
        <v>79</v>
      </c>
      <c r="P11" s="36">
        <f t="shared" si="1"/>
        <v>97.532457084875645</v>
      </c>
      <c r="Q11" s="25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</row>
    <row r="12" spans="1:35" ht="14.25" customHeight="1" thickBot="1">
      <c r="A12" s="23"/>
      <c r="B12" s="29" t="s">
        <v>186</v>
      </c>
      <c r="C12" s="29" t="s">
        <v>94</v>
      </c>
      <c r="D12" s="38"/>
      <c r="E12" s="191" t="s">
        <v>173</v>
      </c>
      <c r="F12" s="23">
        <v>96.6</v>
      </c>
      <c r="G12" s="103">
        <v>70</v>
      </c>
      <c r="H12" s="39">
        <v>73</v>
      </c>
      <c r="I12" s="97">
        <v>77</v>
      </c>
      <c r="J12" s="45">
        <v>73</v>
      </c>
      <c r="K12" s="39">
        <v>90</v>
      </c>
      <c r="L12" s="97">
        <v>95</v>
      </c>
      <c r="M12" s="102">
        <v>95</v>
      </c>
      <c r="N12" s="47">
        <f>MAX(K12:M12)</f>
        <v>95</v>
      </c>
      <c r="O12" s="49">
        <f t="shared" si="0"/>
        <v>168</v>
      </c>
      <c r="P12" s="36">
        <f t="shared" si="1"/>
        <v>173.34556162604022</v>
      </c>
      <c r="Q12" s="2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  <row r="13" spans="1:35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4"/>
      <c r="AG13" s="4"/>
      <c r="AH13" s="14"/>
      <c r="AI13" s="14"/>
    </row>
    <row r="14" spans="1:35" ht="12.75" customHeight="1">
      <c r="A14" s="16"/>
      <c r="B14" s="64" t="s">
        <v>68</v>
      </c>
      <c r="C14" s="80" t="s">
        <v>81</v>
      </c>
      <c r="D14" s="41" t="s">
        <v>175</v>
      </c>
      <c r="E14" s="65"/>
      <c r="F14" s="65"/>
      <c r="G14" s="41"/>
      <c r="H14" s="87" t="s">
        <v>55</v>
      </c>
      <c r="I14" s="41" t="s">
        <v>176</v>
      </c>
      <c r="J14" s="41"/>
      <c r="K14" s="41"/>
      <c r="L14" s="42"/>
      <c r="M14" s="87" t="s">
        <v>56</v>
      </c>
      <c r="N14" s="41" t="s">
        <v>177</v>
      </c>
      <c r="O14" s="43"/>
      <c r="P14" s="63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4"/>
      <c r="AG14" s="4"/>
      <c r="AH14" s="14"/>
      <c r="AI14" s="14"/>
    </row>
    <row r="15" spans="1:35" ht="12.75" customHeight="1">
      <c r="A15" s="16"/>
      <c r="B15" s="20"/>
      <c r="C15" s="21"/>
      <c r="D15" s="16"/>
      <c r="E15" s="16"/>
      <c r="F15" s="16"/>
      <c r="G15" s="20"/>
      <c r="H15" s="20"/>
      <c r="I15" s="20"/>
      <c r="J15" s="20"/>
      <c r="K15" s="20"/>
      <c r="L15" s="20"/>
      <c r="M15" s="20"/>
      <c r="N15" s="20"/>
      <c r="O15" s="20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</row>
    <row r="16" spans="1:35" ht="16" thickBot="1">
      <c r="A16" s="2"/>
      <c r="B16" s="6" t="s">
        <v>60</v>
      </c>
      <c r="C16" s="4"/>
      <c r="D16" s="8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</row>
    <row r="17" spans="1:35" ht="14.25" customHeight="1" thickTop="1" thickBot="1">
      <c r="A17" s="19" t="s">
        <v>54</v>
      </c>
      <c r="B17" s="7" t="s">
        <v>52</v>
      </c>
      <c r="C17" s="7" t="s">
        <v>53</v>
      </c>
      <c r="D17" s="7" t="s">
        <v>187</v>
      </c>
      <c r="E17" s="109" t="s">
        <v>50</v>
      </c>
      <c r="F17" s="7" t="s">
        <v>48</v>
      </c>
      <c r="G17" s="84" t="s">
        <v>83</v>
      </c>
      <c r="H17" s="85" t="s">
        <v>84</v>
      </c>
      <c r="I17" s="86" t="s">
        <v>85</v>
      </c>
      <c r="J17" s="7" t="s">
        <v>51</v>
      </c>
      <c r="K17" s="81" t="s">
        <v>86</v>
      </c>
      <c r="L17" s="82" t="s">
        <v>87</v>
      </c>
      <c r="M17" s="83" t="s">
        <v>88</v>
      </c>
      <c r="N17" s="7" t="s">
        <v>51</v>
      </c>
      <c r="O17" s="7" t="s">
        <v>49</v>
      </c>
      <c r="P17" s="24" t="s">
        <v>57</v>
      </c>
      <c r="Q17" s="25"/>
    </row>
    <row r="18" spans="1:35" ht="13.5" customHeight="1" thickTop="1" thickBot="1">
      <c r="A18" s="66"/>
      <c r="B18" s="51" t="s">
        <v>89</v>
      </c>
      <c r="C18" s="52" t="s">
        <v>90</v>
      </c>
      <c r="D18" s="50"/>
      <c r="E18" s="192" t="s">
        <v>61</v>
      </c>
      <c r="F18" s="66">
        <v>68</v>
      </c>
      <c r="G18" s="69">
        <v>36</v>
      </c>
      <c r="H18" s="69">
        <v>40</v>
      </c>
      <c r="I18" s="95">
        <v>42</v>
      </c>
      <c r="J18" s="59">
        <v>40</v>
      </c>
      <c r="K18" s="69">
        <v>46</v>
      </c>
      <c r="L18" s="96">
        <v>48</v>
      </c>
      <c r="M18" s="70">
        <v>48</v>
      </c>
      <c r="N18" s="60">
        <f>MAX(K18:M18)</f>
        <v>48</v>
      </c>
      <c r="O18" s="71">
        <f t="shared" ref="O18:O27" si="2">J18+N18</f>
        <v>88</v>
      </c>
      <c r="P18" s="68">
        <f t="shared" ref="P18:P27" si="3">O18*10^(0.784780654*LOG10(173.961/F18)^2)</f>
        <v>118.87318218882747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1:35" ht="13.5" customHeight="1" thickBot="1">
      <c r="A19" s="23"/>
      <c r="B19" s="54" t="s">
        <v>91</v>
      </c>
      <c r="C19" s="55" t="s">
        <v>92</v>
      </c>
      <c r="D19" s="38"/>
      <c r="E19" s="113" t="s">
        <v>188</v>
      </c>
      <c r="F19" s="36">
        <v>45.3</v>
      </c>
      <c r="G19" s="37">
        <v>50</v>
      </c>
      <c r="H19" s="97">
        <v>52</v>
      </c>
      <c r="I19" s="37">
        <v>52</v>
      </c>
      <c r="J19" s="45">
        <f>MAX(G19:I19)</f>
        <v>52</v>
      </c>
      <c r="K19" s="39">
        <v>63</v>
      </c>
      <c r="L19" s="39">
        <v>65</v>
      </c>
      <c r="M19" s="37">
        <v>67</v>
      </c>
      <c r="N19" s="47">
        <f>MAX(K19:M19)</f>
        <v>67</v>
      </c>
      <c r="O19" s="49">
        <f t="shared" si="2"/>
        <v>119</v>
      </c>
      <c r="P19" s="36">
        <f t="shared" si="3"/>
        <v>220.55932001719381</v>
      </c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1:35" ht="13.5" customHeight="1" thickBot="1">
      <c r="A20" s="23"/>
      <c r="B20" s="54" t="s">
        <v>93</v>
      </c>
      <c r="C20" s="55" t="s">
        <v>94</v>
      </c>
      <c r="D20" s="38"/>
      <c r="E20" s="113" t="s">
        <v>188</v>
      </c>
      <c r="F20" s="36">
        <v>41.8</v>
      </c>
      <c r="G20" s="39">
        <v>30</v>
      </c>
      <c r="H20" s="39">
        <v>32</v>
      </c>
      <c r="I20" s="97">
        <v>35</v>
      </c>
      <c r="J20" s="45">
        <v>32</v>
      </c>
      <c r="K20" s="39">
        <v>45</v>
      </c>
      <c r="L20" s="103">
        <v>50</v>
      </c>
      <c r="M20" s="97">
        <v>50</v>
      </c>
      <c r="N20" s="47">
        <v>45</v>
      </c>
      <c r="O20" s="49">
        <f t="shared" si="2"/>
        <v>77</v>
      </c>
      <c r="P20" s="36">
        <f t="shared" si="3"/>
        <v>153.97701629951476</v>
      </c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1:35" ht="12.75" customHeight="1" thickBot="1">
      <c r="A21" s="23"/>
      <c r="B21" s="55" t="s">
        <v>95</v>
      </c>
      <c r="C21" s="55" t="s">
        <v>94</v>
      </c>
      <c r="D21" s="23"/>
      <c r="E21" s="119" t="s">
        <v>61</v>
      </c>
      <c r="F21" s="36">
        <v>63.6</v>
      </c>
      <c r="G21" s="39">
        <v>25</v>
      </c>
      <c r="H21" s="39">
        <v>27</v>
      </c>
      <c r="I21" s="37">
        <v>28</v>
      </c>
      <c r="J21" s="45">
        <f>MAX(G21:I21)</f>
        <v>28</v>
      </c>
      <c r="K21" s="39">
        <v>30</v>
      </c>
      <c r="L21" s="39">
        <v>35</v>
      </c>
      <c r="M21" s="37">
        <v>37</v>
      </c>
      <c r="N21" s="47">
        <f>MAX(K21:M21)</f>
        <v>37</v>
      </c>
      <c r="O21" s="49">
        <f t="shared" si="2"/>
        <v>65</v>
      </c>
      <c r="P21" s="36">
        <f t="shared" si="3"/>
        <v>91.786445730876267</v>
      </c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</row>
    <row r="22" spans="1:35" ht="13.5" customHeight="1" thickBot="1">
      <c r="A22" s="23"/>
      <c r="B22" s="55" t="s">
        <v>96</v>
      </c>
      <c r="C22" s="55" t="s">
        <v>97</v>
      </c>
      <c r="D22" s="35"/>
      <c r="E22" s="116" t="s">
        <v>171</v>
      </c>
      <c r="F22" s="36">
        <v>58.5</v>
      </c>
      <c r="G22" s="39">
        <v>49</v>
      </c>
      <c r="H22" s="103">
        <v>51</v>
      </c>
      <c r="I22" s="37">
        <v>52</v>
      </c>
      <c r="J22" s="45">
        <f>MAX(G22:I22)</f>
        <v>52</v>
      </c>
      <c r="K22" s="39">
        <v>59</v>
      </c>
      <c r="L22" s="39">
        <v>62</v>
      </c>
      <c r="M22" s="97">
        <v>65</v>
      </c>
      <c r="N22" s="47">
        <v>62</v>
      </c>
      <c r="O22" s="49">
        <f t="shared" si="2"/>
        <v>114</v>
      </c>
      <c r="P22" s="36">
        <f t="shared" si="3"/>
        <v>170.88458341923987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1:35" ht="13.5" customHeight="1" thickBot="1">
      <c r="A23" s="23"/>
      <c r="B23" s="55" t="s">
        <v>98</v>
      </c>
      <c r="C23" s="55" t="s">
        <v>99</v>
      </c>
      <c r="D23" s="35"/>
      <c r="E23" s="117" t="s">
        <v>76</v>
      </c>
      <c r="F23" s="36">
        <v>90.4</v>
      </c>
      <c r="G23" s="39">
        <v>48</v>
      </c>
      <c r="H23" s="39">
        <v>52</v>
      </c>
      <c r="I23" s="97">
        <v>56</v>
      </c>
      <c r="J23" s="45">
        <v>52</v>
      </c>
      <c r="K23" s="39">
        <v>58</v>
      </c>
      <c r="L23" s="103">
        <v>63</v>
      </c>
      <c r="M23" s="37">
        <v>63</v>
      </c>
      <c r="N23" s="47">
        <f>MAX(K23:M23)</f>
        <v>63</v>
      </c>
      <c r="O23" s="49">
        <f t="shared" si="2"/>
        <v>115</v>
      </c>
      <c r="P23" s="36">
        <f t="shared" si="3"/>
        <v>133.08267689510083</v>
      </c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</row>
    <row r="24" spans="1:35" ht="13.5" customHeight="1" thickBot="1">
      <c r="A24" s="23"/>
      <c r="B24" s="28" t="s">
        <v>100</v>
      </c>
      <c r="C24" s="28" t="s">
        <v>101</v>
      </c>
      <c r="D24" s="35"/>
      <c r="E24" s="117" t="s">
        <v>76</v>
      </c>
      <c r="F24" s="36">
        <v>90.4</v>
      </c>
      <c r="G24" s="39">
        <v>60</v>
      </c>
      <c r="H24" s="39">
        <v>63</v>
      </c>
      <c r="I24" s="250" t="s">
        <v>45</v>
      </c>
      <c r="J24" s="45">
        <f>MAX(G24:I24)</f>
        <v>63</v>
      </c>
      <c r="K24" s="39">
        <v>85</v>
      </c>
      <c r="L24" s="103">
        <v>92</v>
      </c>
      <c r="M24" s="37">
        <v>92</v>
      </c>
      <c r="N24" s="47">
        <f>MAX(K24:M24)</f>
        <v>92</v>
      </c>
      <c r="O24" s="49">
        <f t="shared" si="2"/>
        <v>155</v>
      </c>
      <c r="P24" s="36">
        <f t="shared" si="3"/>
        <v>179.37230364122286</v>
      </c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</row>
    <row r="25" spans="1:35" ht="13.5" customHeight="1" thickBot="1">
      <c r="A25" s="23"/>
      <c r="B25" s="28" t="s">
        <v>102</v>
      </c>
      <c r="C25" s="28" t="s">
        <v>103</v>
      </c>
      <c r="D25" s="35"/>
      <c r="E25" s="114" t="s">
        <v>70</v>
      </c>
      <c r="F25" s="36">
        <v>82.9</v>
      </c>
      <c r="G25" s="39">
        <v>57</v>
      </c>
      <c r="H25" s="39">
        <v>60</v>
      </c>
      <c r="I25" s="97">
        <v>65</v>
      </c>
      <c r="J25" s="45">
        <v>60</v>
      </c>
      <c r="K25" s="39">
        <v>85</v>
      </c>
      <c r="L25" s="103">
        <v>91</v>
      </c>
      <c r="M25" s="97">
        <v>91</v>
      </c>
      <c r="N25" s="47">
        <v>85</v>
      </c>
      <c r="O25" s="49">
        <f t="shared" si="2"/>
        <v>145</v>
      </c>
      <c r="P25" s="36">
        <f t="shared" si="3"/>
        <v>174.857931362063</v>
      </c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5" ht="13.5" customHeight="1" thickBot="1">
      <c r="A26" s="23"/>
      <c r="B26" s="28" t="s">
        <v>104</v>
      </c>
      <c r="C26" s="28" t="s">
        <v>120</v>
      </c>
      <c r="D26" s="35"/>
      <c r="E26" s="115" t="s">
        <v>172</v>
      </c>
      <c r="F26" s="36">
        <v>70.2</v>
      </c>
      <c r="G26" s="103">
        <v>75</v>
      </c>
      <c r="H26" s="39">
        <v>78</v>
      </c>
      <c r="I26" s="37">
        <v>82</v>
      </c>
      <c r="J26" s="45">
        <f>MAX(G26:I26)</f>
        <v>82</v>
      </c>
      <c r="K26" s="39">
        <v>100</v>
      </c>
      <c r="L26" s="39">
        <v>105</v>
      </c>
      <c r="M26" s="97">
        <v>109</v>
      </c>
      <c r="N26" s="47">
        <v>105</v>
      </c>
      <c r="O26" s="49">
        <f t="shared" si="2"/>
        <v>187</v>
      </c>
      <c r="P26" s="36">
        <f t="shared" si="3"/>
        <v>247.59325499744045</v>
      </c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</row>
    <row r="27" spans="1:35" ht="12.75" customHeight="1" thickBot="1">
      <c r="A27" s="23"/>
      <c r="B27" s="28" t="s">
        <v>105</v>
      </c>
      <c r="C27" s="28" t="s">
        <v>106</v>
      </c>
      <c r="D27" s="35"/>
      <c r="E27" s="114" t="s">
        <v>70</v>
      </c>
      <c r="F27" s="36">
        <v>78.7</v>
      </c>
      <c r="G27" s="39">
        <v>65</v>
      </c>
      <c r="H27" s="103">
        <v>70</v>
      </c>
      <c r="I27" s="37">
        <v>72</v>
      </c>
      <c r="J27" s="45">
        <f>MAX(G27:I27)</f>
        <v>72</v>
      </c>
      <c r="K27" s="37">
        <v>95</v>
      </c>
      <c r="L27" s="97">
        <v>100</v>
      </c>
      <c r="M27" s="37">
        <v>100</v>
      </c>
      <c r="N27" s="47">
        <f>MAX(K27:M27)</f>
        <v>100</v>
      </c>
      <c r="O27" s="49">
        <f t="shared" si="2"/>
        <v>172</v>
      </c>
      <c r="P27" s="36">
        <f t="shared" si="3"/>
        <v>213.13465156597834</v>
      </c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5" ht="12.75" customHeight="1">
      <c r="A28" s="16"/>
      <c r="B28" s="64" t="s">
        <v>68</v>
      </c>
      <c r="C28" s="80" t="s">
        <v>81</v>
      </c>
      <c r="D28" s="41" t="s">
        <v>168</v>
      </c>
      <c r="E28" s="65"/>
      <c r="F28" s="65"/>
      <c r="G28" s="41"/>
      <c r="H28" s="87" t="s">
        <v>55</v>
      </c>
      <c r="I28" s="41" t="s">
        <v>169</v>
      </c>
      <c r="J28" s="41"/>
      <c r="K28" s="41"/>
      <c r="L28" s="42"/>
      <c r="M28" s="87" t="s">
        <v>56</v>
      </c>
      <c r="N28" s="41" t="s">
        <v>170</v>
      </c>
      <c r="O28" s="43"/>
      <c r="P28" s="63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4"/>
      <c r="AG28" s="4"/>
      <c r="AH28" s="14"/>
      <c r="AI28" s="14"/>
    </row>
    <row r="29" spans="1:35" ht="12.75" customHeight="1"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</row>
    <row r="30" spans="1:35" ht="12.75" customHeight="1"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</row>
    <row r="31" spans="1:35" ht="12.75" customHeight="1"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</row>
    <row r="32" spans="1:35" s="2" customFormat="1" ht="12.75" customHeight="1">
      <c r="Q32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</row>
    <row r="33" spans="1:31" ht="12.75" customHeight="1"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</row>
    <row r="34" spans="1:31" ht="12.75" customHeight="1"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</row>
    <row r="36" spans="1:31" ht="16" thickBot="1">
      <c r="A36" s="2"/>
      <c r="B36" s="6"/>
      <c r="C36" s="4"/>
      <c r="D36" s="8"/>
      <c r="E36" s="4"/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31" ht="14.25" customHeight="1" thickTop="1" thickBot="1">
      <c r="A37" s="19" t="s">
        <v>54</v>
      </c>
      <c r="B37" s="7" t="s">
        <v>52</v>
      </c>
      <c r="C37" s="7" t="s">
        <v>53</v>
      </c>
      <c r="D37" s="7" t="s">
        <v>187</v>
      </c>
      <c r="E37" s="7" t="s">
        <v>50</v>
      </c>
      <c r="F37" s="7" t="s">
        <v>48</v>
      </c>
      <c r="G37" s="84" t="s">
        <v>83</v>
      </c>
      <c r="H37" s="85" t="s">
        <v>84</v>
      </c>
      <c r="I37" s="86" t="s">
        <v>85</v>
      </c>
      <c r="J37" s="7" t="s">
        <v>51</v>
      </c>
      <c r="K37" s="81" t="s">
        <v>86</v>
      </c>
      <c r="L37" s="82" t="s">
        <v>87</v>
      </c>
      <c r="M37" s="83" t="s">
        <v>88</v>
      </c>
      <c r="N37" s="7" t="s">
        <v>51</v>
      </c>
      <c r="O37" s="7" t="s">
        <v>49</v>
      </c>
      <c r="P37" s="24" t="s">
        <v>57</v>
      </c>
      <c r="Q37" s="25"/>
    </row>
    <row r="38" spans="1:31" ht="14" thickTop="1" thickBot="1">
      <c r="A38" s="23"/>
      <c r="B38" s="54" t="s">
        <v>123</v>
      </c>
      <c r="C38" s="55" t="s">
        <v>124</v>
      </c>
      <c r="D38" s="38"/>
      <c r="E38" s="112" t="s">
        <v>172</v>
      </c>
      <c r="F38" s="36">
        <v>70.3</v>
      </c>
      <c r="G38" s="37">
        <v>75</v>
      </c>
      <c r="H38" s="37">
        <v>78</v>
      </c>
      <c r="I38" s="97">
        <v>81</v>
      </c>
      <c r="J38" s="45">
        <v>78</v>
      </c>
      <c r="K38" s="69">
        <v>92</v>
      </c>
      <c r="L38" s="96">
        <v>96</v>
      </c>
      <c r="M38" s="95">
        <v>96</v>
      </c>
      <c r="N38" s="47">
        <v>92</v>
      </c>
      <c r="O38" s="49">
        <f t="shared" ref="O38:O48" si="4">J38+N38</f>
        <v>170</v>
      </c>
      <c r="P38" s="36">
        <f t="shared" ref="P38:P44" si="5">O38*10^(0.784780654*LOG10(173.961/F38)^2)</f>
        <v>224.88682108326552</v>
      </c>
      <c r="Q38" s="13"/>
    </row>
    <row r="39" spans="1:31" ht="13" thickBot="1">
      <c r="A39" s="23"/>
      <c r="B39" s="54" t="s">
        <v>125</v>
      </c>
      <c r="C39" s="55" t="s">
        <v>94</v>
      </c>
      <c r="D39" s="38"/>
      <c r="E39" s="112" t="s">
        <v>172</v>
      </c>
      <c r="F39" s="36">
        <v>75.900000000000006</v>
      </c>
      <c r="G39" s="39">
        <v>72</v>
      </c>
      <c r="H39" s="39">
        <v>75</v>
      </c>
      <c r="I39" s="97">
        <v>77</v>
      </c>
      <c r="J39" s="45">
        <v>75</v>
      </c>
      <c r="K39" s="39">
        <v>90</v>
      </c>
      <c r="L39" s="103">
        <v>95</v>
      </c>
      <c r="M39" s="37">
        <v>101</v>
      </c>
      <c r="N39" s="47">
        <f t="shared" ref="N39:N45" si="6">MAX(K39:M39)</f>
        <v>101</v>
      </c>
      <c r="O39" s="49">
        <f t="shared" si="4"/>
        <v>176</v>
      </c>
      <c r="P39" s="36">
        <f t="shared" si="5"/>
        <v>222.50460396738632</v>
      </c>
      <c r="Q39" s="13"/>
    </row>
    <row r="40" spans="1:31" ht="13" thickBot="1">
      <c r="A40" s="23"/>
      <c r="B40" s="55" t="s">
        <v>126</v>
      </c>
      <c r="C40" s="55" t="s">
        <v>127</v>
      </c>
      <c r="D40" s="23"/>
      <c r="E40" s="120" t="s">
        <v>61</v>
      </c>
      <c r="F40" s="36">
        <v>67.599999999999994</v>
      </c>
      <c r="G40" s="103">
        <v>75</v>
      </c>
      <c r="H40" s="39">
        <v>75</v>
      </c>
      <c r="I40" s="37">
        <v>80</v>
      </c>
      <c r="J40" s="45">
        <f t="shared" ref="J40:J48" si="7">MAX(G40:I40)</f>
        <v>80</v>
      </c>
      <c r="K40" s="39">
        <v>95</v>
      </c>
      <c r="L40" s="103">
        <v>100</v>
      </c>
      <c r="M40" s="37" t="s">
        <v>183</v>
      </c>
      <c r="N40" s="47">
        <f t="shared" si="6"/>
        <v>100</v>
      </c>
      <c r="O40" s="49">
        <f t="shared" si="4"/>
        <v>180</v>
      </c>
      <c r="P40" s="36">
        <f t="shared" si="5"/>
        <v>244.07283148930762</v>
      </c>
      <c r="Q40" s="13"/>
    </row>
    <row r="41" spans="1:31" ht="13" thickBot="1">
      <c r="A41" s="23"/>
      <c r="B41" s="55" t="s">
        <v>128</v>
      </c>
      <c r="C41" s="55" t="s">
        <v>129</v>
      </c>
      <c r="D41" s="35"/>
      <c r="E41" s="112" t="s">
        <v>172</v>
      </c>
      <c r="F41" s="36">
        <v>74.7</v>
      </c>
      <c r="G41" s="39">
        <v>78</v>
      </c>
      <c r="H41" s="251" t="s">
        <v>43</v>
      </c>
      <c r="I41" s="250" t="s">
        <v>43</v>
      </c>
      <c r="J41" s="45">
        <f>MAX(G41:I41)</f>
        <v>78</v>
      </c>
      <c r="K41" s="103">
        <v>90</v>
      </c>
      <c r="L41" s="39">
        <v>90</v>
      </c>
      <c r="M41" s="97">
        <v>95</v>
      </c>
      <c r="N41" s="47">
        <v>90</v>
      </c>
      <c r="O41" s="49">
        <f>J41+N41</f>
        <v>168</v>
      </c>
      <c r="P41" s="36">
        <f t="shared" si="5"/>
        <v>214.33161960368776</v>
      </c>
      <c r="Q41" s="13"/>
    </row>
    <row r="42" spans="1:31" ht="13" thickBot="1">
      <c r="A42" s="23"/>
      <c r="B42" s="55" t="s">
        <v>130</v>
      </c>
      <c r="C42" s="55" t="s">
        <v>131</v>
      </c>
      <c r="D42" s="35"/>
      <c r="E42" s="112" t="s">
        <v>172</v>
      </c>
      <c r="F42" s="36">
        <v>74.5</v>
      </c>
      <c r="G42" s="103">
        <v>74</v>
      </c>
      <c r="H42" s="103">
        <v>77</v>
      </c>
      <c r="I42" s="97">
        <v>77</v>
      </c>
      <c r="J42" s="45">
        <v>0</v>
      </c>
      <c r="K42" s="39">
        <v>93</v>
      </c>
      <c r="L42" s="39">
        <v>97</v>
      </c>
      <c r="M42" s="37">
        <v>100</v>
      </c>
      <c r="N42" s="47">
        <f>MAX(K42:M42)</f>
        <v>100</v>
      </c>
      <c r="O42" s="49">
        <f>J42+N42</f>
        <v>100</v>
      </c>
      <c r="P42" s="36">
        <f>O42*10^(0.784780654*LOG10(173.961/F42)^2)</f>
        <v>127.77590191943136</v>
      </c>
      <c r="Q42" s="13"/>
    </row>
    <row r="43" spans="1:31" ht="13" thickBot="1">
      <c r="A43" s="23"/>
      <c r="B43" s="28" t="s">
        <v>132</v>
      </c>
      <c r="C43" s="28" t="s">
        <v>133</v>
      </c>
      <c r="D43" s="35"/>
      <c r="E43" s="112" t="s">
        <v>172</v>
      </c>
      <c r="F43" s="36">
        <v>70.5</v>
      </c>
      <c r="G43" s="103">
        <v>77</v>
      </c>
      <c r="H43" s="39">
        <v>79</v>
      </c>
      <c r="I43" s="97">
        <v>82</v>
      </c>
      <c r="J43" s="45">
        <v>79</v>
      </c>
      <c r="K43" s="39">
        <v>95</v>
      </c>
      <c r="L43" s="103">
        <v>100</v>
      </c>
      <c r="M43" s="37">
        <v>100</v>
      </c>
      <c r="N43" s="47">
        <f t="shared" si="6"/>
        <v>100</v>
      </c>
      <c r="O43" s="49">
        <f t="shared" si="4"/>
        <v>179</v>
      </c>
      <c r="P43" s="36">
        <f t="shared" si="5"/>
        <v>236.37813337827811</v>
      </c>
      <c r="Q43" s="13"/>
    </row>
    <row r="44" spans="1:31" ht="14.25" customHeight="1" thickBot="1">
      <c r="A44" s="23"/>
      <c r="B44" s="28" t="s">
        <v>134</v>
      </c>
      <c r="C44" s="28" t="s">
        <v>135</v>
      </c>
      <c r="D44" s="35"/>
      <c r="E44" s="74" t="s">
        <v>70</v>
      </c>
      <c r="F44" s="36">
        <v>96</v>
      </c>
      <c r="G44" s="39">
        <v>80</v>
      </c>
      <c r="H44" s="103">
        <v>85</v>
      </c>
      <c r="I44" s="37">
        <v>85</v>
      </c>
      <c r="J44" s="45">
        <f t="shared" si="7"/>
        <v>85</v>
      </c>
      <c r="K44" s="39">
        <v>91</v>
      </c>
      <c r="L44" s="103">
        <v>96</v>
      </c>
      <c r="M44" s="97">
        <v>98</v>
      </c>
      <c r="N44" s="47">
        <v>91</v>
      </c>
      <c r="O44" s="49">
        <f t="shared" si="4"/>
        <v>176</v>
      </c>
      <c r="P44" s="36">
        <f t="shared" si="5"/>
        <v>198.52901670491775</v>
      </c>
      <c r="Q44" s="13"/>
    </row>
    <row r="45" spans="1:31" ht="13" thickBot="1">
      <c r="A45" s="23"/>
      <c r="B45" s="28" t="s">
        <v>132</v>
      </c>
      <c r="C45" s="28" t="s">
        <v>136</v>
      </c>
      <c r="D45" s="35"/>
      <c r="E45" s="74" t="s">
        <v>70</v>
      </c>
      <c r="F45" s="36">
        <v>88</v>
      </c>
      <c r="G45" s="103">
        <v>81</v>
      </c>
      <c r="H45" s="103">
        <v>81</v>
      </c>
      <c r="I45" s="37">
        <v>83</v>
      </c>
      <c r="J45" s="45">
        <f t="shared" si="7"/>
        <v>83</v>
      </c>
      <c r="K45" s="39">
        <v>100</v>
      </c>
      <c r="L45" s="39">
        <v>105</v>
      </c>
      <c r="M45" s="102" t="s">
        <v>183</v>
      </c>
      <c r="N45" s="47">
        <f t="shared" si="6"/>
        <v>105</v>
      </c>
      <c r="O45" s="49">
        <f t="shared" si="4"/>
        <v>188</v>
      </c>
      <c r="P45" s="36">
        <f>O45*10^(0.784780654*LOG10(173.961/F45)^2)</f>
        <v>220.24339514099898</v>
      </c>
      <c r="Q45" s="13"/>
    </row>
    <row r="46" spans="1:31" ht="13" thickBot="1">
      <c r="A46" s="23"/>
      <c r="B46" s="28" t="s">
        <v>137</v>
      </c>
      <c r="C46" s="28" t="s">
        <v>138</v>
      </c>
      <c r="D46" s="35"/>
      <c r="E46" s="112" t="s">
        <v>172</v>
      </c>
      <c r="F46" s="36">
        <v>72.099999999999994</v>
      </c>
      <c r="G46" s="39">
        <v>81</v>
      </c>
      <c r="H46" s="39">
        <v>84</v>
      </c>
      <c r="I46" s="97">
        <v>87</v>
      </c>
      <c r="J46" s="45">
        <v>84</v>
      </c>
      <c r="K46" s="39">
        <v>99</v>
      </c>
      <c r="L46" s="103">
        <v>103</v>
      </c>
      <c r="M46" s="97">
        <v>105</v>
      </c>
      <c r="N46" s="47">
        <v>99</v>
      </c>
      <c r="O46" s="49">
        <f t="shared" si="4"/>
        <v>183</v>
      </c>
      <c r="P46" s="36">
        <f>O46*10^(0.784780654*LOG10(173.961/F46)^2)</f>
        <v>238.38525484750781</v>
      </c>
      <c r="Q46" s="13"/>
    </row>
    <row r="47" spans="1:31" ht="13" thickBot="1">
      <c r="A47" s="23"/>
      <c r="B47" s="28" t="s">
        <v>139</v>
      </c>
      <c r="C47" s="28" t="s">
        <v>140</v>
      </c>
      <c r="D47" s="35"/>
      <c r="E47" s="74" t="s">
        <v>70</v>
      </c>
      <c r="F47" s="36">
        <v>87.4</v>
      </c>
      <c r="G47" s="103">
        <v>75</v>
      </c>
      <c r="H47" s="39">
        <v>75</v>
      </c>
      <c r="I47" s="37">
        <v>80</v>
      </c>
      <c r="J47" s="45">
        <f t="shared" ref="J47" si="8">MAX(G47:I47)</f>
        <v>80</v>
      </c>
      <c r="K47" s="37">
        <v>95</v>
      </c>
      <c r="L47" s="37">
        <v>100</v>
      </c>
      <c r="M47" s="37">
        <v>102</v>
      </c>
      <c r="N47" s="47">
        <f t="shared" ref="N47" si="9">MAX(K47:M47)</f>
        <v>102</v>
      </c>
      <c r="O47" s="49">
        <f t="shared" si="4"/>
        <v>182</v>
      </c>
      <c r="P47" s="36">
        <f t="shared" ref="P47" si="10">O47*10^(0.784780654*LOG10(173.961/F47)^2)</f>
        <v>213.89647392846462</v>
      </c>
      <c r="Q47" s="13"/>
    </row>
    <row r="48" spans="1:31" ht="13" thickBot="1">
      <c r="A48" s="23"/>
      <c r="B48" s="28" t="s">
        <v>178</v>
      </c>
      <c r="C48" s="28" t="s">
        <v>179</v>
      </c>
      <c r="D48" s="35"/>
      <c r="E48" s="104" t="s">
        <v>189</v>
      </c>
      <c r="F48" s="36" t="s">
        <v>189</v>
      </c>
      <c r="G48" s="39">
        <v>64</v>
      </c>
      <c r="H48" s="39">
        <v>66</v>
      </c>
      <c r="I48" s="37">
        <v>68</v>
      </c>
      <c r="J48" s="45">
        <f t="shared" si="7"/>
        <v>68</v>
      </c>
      <c r="K48" s="37">
        <v>77</v>
      </c>
      <c r="L48" s="37">
        <v>80</v>
      </c>
      <c r="M48" s="97">
        <v>83</v>
      </c>
      <c r="N48" s="47">
        <v>80</v>
      </c>
      <c r="O48" s="49">
        <f t="shared" si="4"/>
        <v>148</v>
      </c>
      <c r="P48" s="36"/>
      <c r="Q48" s="13"/>
    </row>
    <row r="49" spans="1:35">
      <c r="A49" s="13"/>
      <c r="B49" s="13"/>
      <c r="C49" s="13"/>
      <c r="D49" s="61"/>
      <c r="E49" s="13"/>
      <c r="F49" s="6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35" ht="13.5" customHeight="1">
      <c r="A50" s="16"/>
      <c r="B50" s="64" t="s">
        <v>68</v>
      </c>
      <c r="C50" s="80" t="s">
        <v>81</v>
      </c>
      <c r="D50" s="41" t="s">
        <v>180</v>
      </c>
      <c r="E50" s="65"/>
      <c r="F50" s="65"/>
      <c r="G50" s="41"/>
      <c r="H50" s="87" t="s">
        <v>55</v>
      </c>
      <c r="I50" s="41" t="s">
        <v>181</v>
      </c>
      <c r="J50" s="41"/>
      <c r="K50" s="41"/>
      <c r="L50" s="42"/>
      <c r="M50" s="87" t="s">
        <v>56</v>
      </c>
      <c r="N50" s="41" t="s">
        <v>182</v>
      </c>
      <c r="O50" s="43"/>
      <c r="P50" s="63"/>
      <c r="Q50" s="13"/>
    </row>
    <row r="51" spans="1:35" ht="12.75" customHeight="1"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4"/>
      <c r="AG51" s="4"/>
      <c r="AH51" s="14"/>
      <c r="AI51" s="14"/>
    </row>
    <row r="54" spans="1:35" ht="16" thickBot="1">
      <c r="A54" s="2"/>
      <c r="B54" s="6" t="s">
        <v>75</v>
      </c>
      <c r="C54" s="4"/>
      <c r="D54" s="8"/>
      <c r="E54" s="4"/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35" ht="14" thickTop="1" thickBot="1">
      <c r="A55" s="19" t="s">
        <v>54</v>
      </c>
      <c r="B55" s="7" t="s">
        <v>52</v>
      </c>
      <c r="C55" s="7" t="s">
        <v>53</v>
      </c>
      <c r="D55" s="7" t="s">
        <v>187</v>
      </c>
      <c r="E55" s="7" t="s">
        <v>50</v>
      </c>
      <c r="F55" s="7" t="s">
        <v>48</v>
      </c>
      <c r="G55" s="84" t="s">
        <v>83</v>
      </c>
      <c r="H55" s="85" t="s">
        <v>84</v>
      </c>
      <c r="I55" s="86" t="s">
        <v>85</v>
      </c>
      <c r="J55" s="7" t="s">
        <v>51</v>
      </c>
      <c r="K55" s="81" t="s">
        <v>86</v>
      </c>
      <c r="L55" s="82" t="s">
        <v>87</v>
      </c>
      <c r="M55" s="83" t="s">
        <v>88</v>
      </c>
      <c r="N55" s="7" t="s">
        <v>51</v>
      </c>
      <c r="O55" s="7" t="s">
        <v>49</v>
      </c>
      <c r="P55" s="24" t="s">
        <v>57</v>
      </c>
    </row>
    <row r="56" spans="1:35" ht="14.25" customHeight="1" thickTop="1" thickBot="1">
      <c r="A56" s="66"/>
      <c r="B56" s="67" t="s">
        <v>100</v>
      </c>
      <c r="C56" s="67" t="s">
        <v>142</v>
      </c>
      <c r="D56" s="72"/>
      <c r="E56" s="112" t="s">
        <v>172</v>
      </c>
      <c r="F56" s="66">
        <v>75.3</v>
      </c>
      <c r="G56" s="96">
        <v>90</v>
      </c>
      <c r="H56" s="69">
        <v>93</v>
      </c>
      <c r="I56" s="96">
        <v>100</v>
      </c>
      <c r="J56" s="59">
        <v>93</v>
      </c>
      <c r="K56" s="96">
        <v>105</v>
      </c>
      <c r="L56" s="69">
        <v>108</v>
      </c>
      <c r="M56" s="96">
        <v>114</v>
      </c>
      <c r="N56" s="60">
        <v>108</v>
      </c>
      <c r="O56" s="71">
        <f t="shared" ref="O56:O66" si="11">J56+N56</f>
        <v>201</v>
      </c>
      <c r="P56" s="68">
        <f t="shared" ref="P56:P66" si="12">O56*10^(0.784780654*LOG10(173.961/F56)^2)</f>
        <v>255.25863255716953</v>
      </c>
      <c r="Q56" s="25"/>
    </row>
    <row r="57" spans="1:35" ht="13" thickBot="1">
      <c r="A57" s="23"/>
      <c r="B57" s="28" t="s">
        <v>143</v>
      </c>
      <c r="C57" s="28" t="s">
        <v>144</v>
      </c>
      <c r="D57" s="35"/>
      <c r="E57" s="117" t="s">
        <v>76</v>
      </c>
      <c r="F57" s="36">
        <v>88.5</v>
      </c>
      <c r="G57" s="97">
        <v>87</v>
      </c>
      <c r="H57" s="37">
        <v>87</v>
      </c>
      <c r="I57" s="97">
        <v>92</v>
      </c>
      <c r="J57" s="45">
        <v>87</v>
      </c>
      <c r="K57" s="37">
        <v>115</v>
      </c>
      <c r="L57" s="97">
        <v>118</v>
      </c>
      <c r="M57" s="37">
        <v>118</v>
      </c>
      <c r="N57" s="47">
        <f t="shared" ref="N57:N66" si="13">MAX(K57:M57)</f>
        <v>118</v>
      </c>
      <c r="O57" s="49">
        <f t="shared" si="11"/>
        <v>205</v>
      </c>
      <c r="P57" s="36">
        <f t="shared" si="12"/>
        <v>239.5303811552385</v>
      </c>
      <c r="Q57" s="25"/>
    </row>
    <row r="58" spans="1:35" ht="13" thickBot="1">
      <c r="A58" s="23"/>
      <c r="B58" s="29" t="s">
        <v>145</v>
      </c>
      <c r="C58" s="29" t="s">
        <v>146</v>
      </c>
      <c r="D58" s="23"/>
      <c r="E58" s="114" t="s">
        <v>70</v>
      </c>
      <c r="F58" s="36">
        <v>84.3</v>
      </c>
      <c r="G58" s="39">
        <v>90</v>
      </c>
      <c r="H58" s="103">
        <v>95</v>
      </c>
      <c r="I58" s="39">
        <v>95</v>
      </c>
      <c r="J58" s="45">
        <f t="shared" ref="J58:J65" si="14">MAX(G58:I58)</f>
        <v>95</v>
      </c>
      <c r="K58" s="39">
        <v>110</v>
      </c>
      <c r="L58" s="103">
        <v>115</v>
      </c>
      <c r="M58" s="103">
        <v>115</v>
      </c>
      <c r="N58" s="47">
        <v>110</v>
      </c>
      <c r="O58" s="49">
        <f t="shared" si="11"/>
        <v>205</v>
      </c>
      <c r="P58" s="36">
        <f t="shared" si="12"/>
        <v>245.15349665030726</v>
      </c>
      <c r="Q58" s="25"/>
    </row>
    <row r="59" spans="1:35" ht="13" thickBot="1">
      <c r="A59" s="23"/>
      <c r="B59" s="30" t="s">
        <v>130</v>
      </c>
      <c r="C59" s="30" t="s">
        <v>147</v>
      </c>
      <c r="D59" s="40"/>
      <c r="E59" s="114" t="s">
        <v>70</v>
      </c>
      <c r="F59" s="36">
        <v>79</v>
      </c>
      <c r="G59" s="97">
        <v>90</v>
      </c>
      <c r="H59" s="37">
        <v>92</v>
      </c>
      <c r="I59" s="105">
        <v>96</v>
      </c>
      <c r="J59" s="45">
        <v>92</v>
      </c>
      <c r="K59" s="37">
        <v>105</v>
      </c>
      <c r="L59" s="97">
        <v>107</v>
      </c>
      <c r="M59" s="37">
        <v>107</v>
      </c>
      <c r="N59" s="47">
        <f t="shared" si="13"/>
        <v>107</v>
      </c>
      <c r="O59" s="49">
        <f t="shared" si="11"/>
        <v>199</v>
      </c>
      <c r="P59" s="36">
        <f t="shared" si="12"/>
        <v>246.08630272018516</v>
      </c>
      <c r="Q59" s="25"/>
    </row>
    <row r="60" spans="1:35" ht="13" thickBot="1">
      <c r="A60" s="23"/>
      <c r="B60" s="28" t="s">
        <v>148</v>
      </c>
      <c r="C60" s="28" t="s">
        <v>149</v>
      </c>
      <c r="D60" s="35"/>
      <c r="E60" s="114" t="s">
        <v>70</v>
      </c>
      <c r="F60" s="36">
        <v>82.4</v>
      </c>
      <c r="G60" s="103">
        <v>83</v>
      </c>
      <c r="H60" s="39">
        <v>85</v>
      </c>
      <c r="I60" s="103">
        <v>90</v>
      </c>
      <c r="J60" s="45">
        <v>85</v>
      </c>
      <c r="K60" s="103">
        <v>105</v>
      </c>
      <c r="L60" s="39">
        <v>107</v>
      </c>
      <c r="M60" s="103">
        <v>111</v>
      </c>
      <c r="N60" s="47">
        <v>107</v>
      </c>
      <c r="O60" s="49">
        <f t="shared" si="11"/>
        <v>192</v>
      </c>
      <c r="P60" s="36">
        <f t="shared" si="12"/>
        <v>232.24768849829661</v>
      </c>
      <c r="Q60" s="25"/>
    </row>
    <row r="61" spans="1:35" ht="13" thickBot="1">
      <c r="A61" s="23"/>
      <c r="B61" s="28" t="s">
        <v>150</v>
      </c>
      <c r="C61" s="28" t="s">
        <v>151</v>
      </c>
      <c r="D61" s="35"/>
      <c r="E61" s="112" t="s">
        <v>172</v>
      </c>
      <c r="F61" s="36">
        <v>74.099999999999994</v>
      </c>
      <c r="G61" s="37">
        <v>90</v>
      </c>
      <c r="H61" s="97">
        <v>95</v>
      </c>
      <c r="I61" s="37">
        <v>95</v>
      </c>
      <c r="J61" s="45">
        <f t="shared" si="14"/>
        <v>95</v>
      </c>
      <c r="K61" s="37">
        <v>110</v>
      </c>
      <c r="L61" s="37">
        <v>113</v>
      </c>
      <c r="M61" s="37">
        <v>116</v>
      </c>
      <c r="N61" s="47">
        <f t="shared" si="13"/>
        <v>116</v>
      </c>
      <c r="O61" s="49">
        <f t="shared" si="11"/>
        <v>211</v>
      </c>
      <c r="P61" s="36">
        <f t="shared" si="12"/>
        <v>270.45016341472984</v>
      </c>
      <c r="Q61" s="25"/>
    </row>
    <row r="62" spans="1:35" ht="13" thickBot="1">
      <c r="A62" s="23"/>
      <c r="B62" s="28" t="s">
        <v>152</v>
      </c>
      <c r="C62" s="28" t="s">
        <v>153</v>
      </c>
      <c r="D62" s="35"/>
      <c r="E62" s="114" t="s">
        <v>70</v>
      </c>
      <c r="F62" s="36">
        <v>80.2</v>
      </c>
      <c r="G62" s="37">
        <v>90</v>
      </c>
      <c r="H62" s="37">
        <v>95</v>
      </c>
      <c r="I62" s="97">
        <v>100</v>
      </c>
      <c r="J62" s="45">
        <v>95</v>
      </c>
      <c r="K62" s="37">
        <v>115</v>
      </c>
      <c r="L62" s="37">
        <v>121</v>
      </c>
      <c r="M62" s="102">
        <v>125</v>
      </c>
      <c r="N62" s="47">
        <f t="shared" si="13"/>
        <v>125</v>
      </c>
      <c r="O62" s="49">
        <f t="shared" si="11"/>
        <v>220</v>
      </c>
      <c r="P62" s="36">
        <f t="shared" si="12"/>
        <v>269.87813372175231</v>
      </c>
      <c r="Q62" s="25"/>
    </row>
    <row r="63" spans="1:35" ht="13" thickBot="1">
      <c r="A63" s="23"/>
      <c r="B63" s="28" t="s">
        <v>154</v>
      </c>
      <c r="C63" s="28" t="s">
        <v>155</v>
      </c>
      <c r="D63" s="35"/>
      <c r="E63" s="117" t="s">
        <v>76</v>
      </c>
      <c r="F63" s="36">
        <v>86.6</v>
      </c>
      <c r="G63" s="37">
        <v>82</v>
      </c>
      <c r="H63" s="37">
        <v>87</v>
      </c>
      <c r="I63" s="97">
        <v>90</v>
      </c>
      <c r="J63" s="45">
        <v>87</v>
      </c>
      <c r="K63" s="37">
        <v>110</v>
      </c>
      <c r="L63" s="37">
        <v>115</v>
      </c>
      <c r="M63" s="37">
        <v>120</v>
      </c>
      <c r="N63" s="47">
        <f t="shared" si="13"/>
        <v>120</v>
      </c>
      <c r="O63" s="49">
        <f t="shared" si="11"/>
        <v>207</v>
      </c>
      <c r="P63" s="36">
        <f t="shared" si="12"/>
        <v>244.33680435790686</v>
      </c>
      <c r="Q63" s="25"/>
    </row>
    <row r="64" spans="1:35" ht="13" thickBot="1">
      <c r="A64" s="23"/>
      <c r="B64" s="118" t="s">
        <v>121</v>
      </c>
      <c r="C64" s="54" t="s">
        <v>122</v>
      </c>
      <c r="D64" s="38"/>
      <c r="E64" s="114" t="s">
        <v>70</v>
      </c>
      <c r="F64" s="23">
        <v>82.3</v>
      </c>
      <c r="G64" s="39">
        <v>82</v>
      </c>
      <c r="H64" s="103">
        <v>86</v>
      </c>
      <c r="I64" s="97">
        <v>88</v>
      </c>
      <c r="J64" s="45">
        <v>82</v>
      </c>
      <c r="K64" s="39">
        <v>117</v>
      </c>
      <c r="L64" s="103">
        <v>121</v>
      </c>
      <c r="M64" s="97">
        <v>122</v>
      </c>
      <c r="N64" s="47">
        <v>117</v>
      </c>
      <c r="O64" s="49">
        <f>J64+N64</f>
        <v>199</v>
      </c>
      <c r="P64" s="36">
        <f>O64*10^(0.784780654*LOG10(173.961/F64)^2)</f>
        <v>240.86410931545382</v>
      </c>
      <c r="Q64" s="25"/>
    </row>
    <row r="65" spans="1:35" ht="13" thickBot="1">
      <c r="A65" s="23"/>
      <c r="B65" s="28" t="s">
        <v>95</v>
      </c>
      <c r="C65" s="28" t="s">
        <v>156</v>
      </c>
      <c r="D65" s="35"/>
      <c r="E65" s="114" t="s">
        <v>70</v>
      </c>
      <c r="F65" s="36">
        <v>81.099999999999994</v>
      </c>
      <c r="G65" s="37">
        <v>90</v>
      </c>
      <c r="H65" s="97">
        <v>95</v>
      </c>
      <c r="I65" s="37">
        <v>95</v>
      </c>
      <c r="J65" s="45">
        <f t="shared" si="14"/>
        <v>95</v>
      </c>
      <c r="K65" s="37">
        <v>114</v>
      </c>
      <c r="L65" s="37">
        <v>120</v>
      </c>
      <c r="M65" s="37">
        <v>124</v>
      </c>
      <c r="N65" s="47">
        <f t="shared" si="13"/>
        <v>124</v>
      </c>
      <c r="O65" s="49">
        <f t="shared" si="11"/>
        <v>219</v>
      </c>
      <c r="P65" s="36">
        <f t="shared" si="12"/>
        <v>267.08503235869881</v>
      </c>
      <c r="Q65" s="25"/>
    </row>
    <row r="66" spans="1:35" ht="13" thickBot="1">
      <c r="A66" s="23"/>
      <c r="B66" s="28" t="s">
        <v>157</v>
      </c>
      <c r="C66" s="28" t="s">
        <v>158</v>
      </c>
      <c r="D66" s="35"/>
      <c r="E66" s="117" t="s">
        <v>76</v>
      </c>
      <c r="F66" s="36">
        <v>87.9</v>
      </c>
      <c r="G66" s="37">
        <v>85</v>
      </c>
      <c r="H66" s="97">
        <v>92</v>
      </c>
      <c r="I66" s="97">
        <v>92</v>
      </c>
      <c r="J66" s="45">
        <v>85</v>
      </c>
      <c r="K66" s="97">
        <v>106</v>
      </c>
      <c r="L66" s="37">
        <v>106</v>
      </c>
      <c r="M66" s="37">
        <v>110</v>
      </c>
      <c r="N66" s="47">
        <f t="shared" si="13"/>
        <v>110</v>
      </c>
      <c r="O66" s="49">
        <f t="shared" si="11"/>
        <v>195</v>
      </c>
      <c r="P66" s="36">
        <f t="shared" si="12"/>
        <v>228.56474116197907</v>
      </c>
      <c r="Q66" s="25"/>
    </row>
    <row r="68" spans="1:35" ht="12.75" customHeight="1">
      <c r="A68" s="16"/>
      <c r="B68" s="64" t="s">
        <v>68</v>
      </c>
      <c r="C68" s="80" t="s">
        <v>81</v>
      </c>
      <c r="D68" s="41" t="s">
        <v>175</v>
      </c>
      <c r="E68" s="65"/>
      <c r="F68" s="65"/>
      <c r="G68" s="41"/>
      <c r="H68" s="87" t="s">
        <v>55</v>
      </c>
      <c r="I68" s="41" t="s">
        <v>184</v>
      </c>
      <c r="J68" s="41"/>
      <c r="K68" s="41"/>
      <c r="L68" s="42"/>
      <c r="M68" s="87" t="s">
        <v>56</v>
      </c>
      <c r="N68" s="41" t="s">
        <v>185</v>
      </c>
      <c r="O68" s="43"/>
      <c r="P68" s="63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4"/>
      <c r="AG68" s="4"/>
      <c r="AH68" s="14"/>
      <c r="AI68" s="14"/>
    </row>
    <row r="69" spans="1:35" ht="12.75" customHeight="1">
      <c r="A69" s="16"/>
      <c r="B69" s="88"/>
      <c r="C69" s="89"/>
      <c r="D69" s="90"/>
      <c r="E69" s="16"/>
      <c r="F69" s="16"/>
      <c r="G69" s="90"/>
      <c r="H69" s="91"/>
      <c r="I69" s="90"/>
      <c r="J69" s="90"/>
      <c r="K69" s="90"/>
      <c r="L69" s="92"/>
      <c r="M69" s="91"/>
      <c r="N69" s="90"/>
      <c r="O69" s="93"/>
      <c r="P69" s="94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4"/>
      <c r="AG69" s="4"/>
      <c r="AH69" s="14"/>
      <c r="AI69" s="14"/>
    </row>
    <row r="70" spans="1:35" ht="12.75" customHeight="1">
      <c r="A70" s="16"/>
      <c r="B70" s="88"/>
      <c r="C70" s="89"/>
      <c r="D70" s="90"/>
      <c r="E70" s="16"/>
      <c r="F70" s="16"/>
      <c r="G70" s="90"/>
      <c r="H70" s="91"/>
      <c r="I70" s="90"/>
      <c r="J70" s="90"/>
      <c r="K70" s="90"/>
      <c r="L70" s="92"/>
      <c r="M70" s="91"/>
      <c r="N70" s="90"/>
      <c r="O70" s="93"/>
      <c r="P70" s="94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4"/>
      <c r="AG70" s="4"/>
      <c r="AH70" s="14"/>
      <c r="AI70" s="14"/>
    </row>
    <row r="71" spans="1:35" ht="12.75" customHeight="1">
      <c r="A71" s="16"/>
      <c r="B71" s="88"/>
      <c r="C71" s="89"/>
      <c r="D71" s="90"/>
      <c r="E71" s="16"/>
      <c r="F71" s="16"/>
      <c r="G71" s="90"/>
      <c r="H71" s="91"/>
      <c r="I71" s="90"/>
      <c r="J71" s="90"/>
      <c r="K71" s="90"/>
      <c r="L71" s="92"/>
      <c r="M71" s="91"/>
      <c r="N71" s="90"/>
      <c r="O71" s="93"/>
      <c r="P71" s="94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4"/>
      <c r="AG71" s="4"/>
      <c r="AH71" s="14"/>
      <c r="AI71" s="14"/>
    </row>
    <row r="72" spans="1:35" ht="12.75" customHeight="1">
      <c r="A72" s="16"/>
      <c r="B72" s="88"/>
      <c r="C72" s="89"/>
      <c r="D72" s="90"/>
      <c r="E72" s="16"/>
      <c r="F72" s="16"/>
      <c r="G72" s="90"/>
      <c r="H72" s="91"/>
      <c r="I72" s="90"/>
      <c r="J72" s="90"/>
      <c r="K72" s="90"/>
      <c r="L72" s="92"/>
      <c r="M72" s="91"/>
      <c r="N72" s="90"/>
      <c r="O72" s="93"/>
      <c r="P72" s="94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4"/>
      <c r="AG72" s="4"/>
      <c r="AH72" s="14"/>
      <c r="AI72" s="14"/>
    </row>
    <row r="75" spans="1:35" ht="13" thickBot="1"/>
    <row r="76" spans="1:35" ht="14.25" customHeight="1" thickTop="1" thickBot="1">
      <c r="A76" s="19" t="s">
        <v>54</v>
      </c>
      <c r="B76" s="7" t="s">
        <v>52</v>
      </c>
      <c r="C76" s="7" t="s">
        <v>53</v>
      </c>
      <c r="D76" s="7" t="s">
        <v>58</v>
      </c>
      <c r="E76" s="7" t="s">
        <v>50</v>
      </c>
      <c r="F76" s="7" t="s">
        <v>48</v>
      </c>
      <c r="G76" s="84" t="s">
        <v>83</v>
      </c>
      <c r="H76" s="85" t="s">
        <v>84</v>
      </c>
      <c r="I76" s="86" t="s">
        <v>85</v>
      </c>
      <c r="J76" s="7" t="s">
        <v>51</v>
      </c>
      <c r="K76" s="81" t="s">
        <v>86</v>
      </c>
      <c r="L76" s="82" t="s">
        <v>87</v>
      </c>
      <c r="M76" s="83" t="s">
        <v>88</v>
      </c>
      <c r="N76" s="7" t="s">
        <v>51</v>
      </c>
      <c r="O76" s="7" t="s">
        <v>49</v>
      </c>
      <c r="P76" s="24" t="s">
        <v>57</v>
      </c>
      <c r="Q76" s="25"/>
    </row>
    <row r="77" spans="1:35" ht="14" thickTop="1" thickBot="1">
      <c r="A77" s="66"/>
      <c r="B77" s="67" t="s">
        <v>121</v>
      </c>
      <c r="C77" s="67" t="s">
        <v>159</v>
      </c>
      <c r="D77" s="72"/>
      <c r="E77" s="112" t="s">
        <v>172</v>
      </c>
      <c r="F77" s="66">
        <v>71.900000000000006</v>
      </c>
      <c r="G77" s="69">
        <v>95</v>
      </c>
      <c r="H77" s="69">
        <v>100</v>
      </c>
      <c r="I77" s="69">
        <v>107</v>
      </c>
      <c r="J77" s="59">
        <f t="shared" ref="J77:J83" si="15">MAX(G77:I77)</f>
        <v>107</v>
      </c>
      <c r="K77" s="69">
        <v>124</v>
      </c>
      <c r="L77" s="69">
        <v>128</v>
      </c>
      <c r="M77" s="69">
        <v>133</v>
      </c>
      <c r="N77" s="60">
        <f t="shared" ref="N77:N83" si="16">MAX(K77:M77)</f>
        <v>133</v>
      </c>
      <c r="O77" s="71">
        <f t="shared" ref="O77:O83" si="17">J77+N77</f>
        <v>240</v>
      </c>
      <c r="P77" s="68">
        <f t="shared" ref="P77:P83" si="18">O77*10^(0.784780654*LOG10(173.961/F77)^2)</f>
        <v>313.15905224487619</v>
      </c>
      <c r="Q77" s="25"/>
    </row>
    <row r="78" spans="1:35" ht="13" thickBot="1">
      <c r="A78" s="23"/>
      <c r="B78" s="28" t="s">
        <v>95</v>
      </c>
      <c r="C78" s="28" t="s">
        <v>160</v>
      </c>
      <c r="D78" s="35"/>
      <c r="E78" s="112" t="s">
        <v>172</v>
      </c>
      <c r="F78" s="36">
        <v>72.3</v>
      </c>
      <c r="G78" s="37">
        <v>100</v>
      </c>
      <c r="H78" s="37">
        <v>103</v>
      </c>
      <c r="I78" s="250" t="s">
        <v>35</v>
      </c>
      <c r="J78" s="45">
        <f t="shared" si="15"/>
        <v>103</v>
      </c>
      <c r="K78" s="37">
        <v>120</v>
      </c>
      <c r="L78" s="37">
        <v>124</v>
      </c>
      <c r="M78" s="250" t="s">
        <v>37</v>
      </c>
      <c r="N78" s="47">
        <f t="shared" si="16"/>
        <v>124</v>
      </c>
      <c r="O78" s="49">
        <f t="shared" si="17"/>
        <v>227</v>
      </c>
      <c r="P78" s="36">
        <f t="shared" si="18"/>
        <v>295.21132329107479</v>
      </c>
      <c r="Q78" s="25"/>
    </row>
    <row r="79" spans="1:35" ht="13" thickBot="1">
      <c r="A79" s="23"/>
      <c r="B79" s="29" t="s">
        <v>123</v>
      </c>
      <c r="C79" s="29" t="s">
        <v>161</v>
      </c>
      <c r="D79" s="23"/>
      <c r="E79" s="117" t="s">
        <v>76</v>
      </c>
      <c r="F79" s="36">
        <v>91.3</v>
      </c>
      <c r="G79" s="39">
        <v>112</v>
      </c>
      <c r="H79" s="39">
        <v>115</v>
      </c>
      <c r="I79" s="39">
        <v>118</v>
      </c>
      <c r="J79" s="45">
        <f t="shared" si="15"/>
        <v>118</v>
      </c>
      <c r="K79" s="39">
        <v>131</v>
      </c>
      <c r="L79" s="39">
        <v>136</v>
      </c>
      <c r="M79" s="39">
        <v>140</v>
      </c>
      <c r="N79" s="47">
        <f t="shared" si="16"/>
        <v>140</v>
      </c>
      <c r="O79" s="49">
        <f t="shared" si="17"/>
        <v>258</v>
      </c>
      <c r="P79" s="36">
        <f t="shared" si="18"/>
        <v>297.26118949525124</v>
      </c>
      <c r="Q79" s="25"/>
    </row>
    <row r="80" spans="1:35" ht="13" thickBot="1">
      <c r="A80" s="23"/>
      <c r="B80" s="30" t="s">
        <v>162</v>
      </c>
      <c r="C80" s="30" t="s">
        <v>163</v>
      </c>
      <c r="D80" s="40"/>
      <c r="E80" s="117" t="s">
        <v>76</v>
      </c>
      <c r="F80" s="36">
        <v>93.7</v>
      </c>
      <c r="G80" s="37">
        <v>114</v>
      </c>
      <c r="H80" s="37">
        <v>118</v>
      </c>
      <c r="I80" s="37">
        <v>121</v>
      </c>
      <c r="J80" s="45">
        <f t="shared" si="15"/>
        <v>121</v>
      </c>
      <c r="K80" s="37">
        <v>144</v>
      </c>
      <c r="L80" s="37">
        <v>148</v>
      </c>
      <c r="M80" s="250" t="s">
        <v>36</v>
      </c>
      <c r="N80" s="47">
        <f t="shared" si="16"/>
        <v>148</v>
      </c>
      <c r="O80" s="49">
        <f t="shared" si="17"/>
        <v>269</v>
      </c>
      <c r="P80" s="36">
        <f t="shared" si="18"/>
        <v>306.4914680939998</v>
      </c>
      <c r="Q80" s="25"/>
    </row>
    <row r="81" spans="1:35" ht="13" thickBot="1">
      <c r="A81" s="23"/>
      <c r="B81" s="28" t="s">
        <v>164</v>
      </c>
      <c r="C81" s="28" t="s">
        <v>127</v>
      </c>
      <c r="D81" s="35"/>
      <c r="E81" s="112" t="s">
        <v>172</v>
      </c>
      <c r="F81" s="36">
        <v>73.5</v>
      </c>
      <c r="G81" s="39">
        <v>104</v>
      </c>
      <c r="H81" s="39">
        <v>108</v>
      </c>
      <c r="I81" s="39">
        <v>110</v>
      </c>
      <c r="J81" s="45">
        <f t="shared" si="15"/>
        <v>110</v>
      </c>
      <c r="K81" s="103">
        <v>130</v>
      </c>
      <c r="L81" s="39">
        <v>132</v>
      </c>
      <c r="M81" s="251" t="s">
        <v>33</v>
      </c>
      <c r="N81" s="47">
        <f t="shared" si="16"/>
        <v>132</v>
      </c>
      <c r="O81" s="49">
        <f t="shared" si="17"/>
        <v>242</v>
      </c>
      <c r="P81" s="36">
        <f t="shared" si="18"/>
        <v>311.66207889005682</v>
      </c>
      <c r="Q81" s="25"/>
    </row>
    <row r="82" spans="1:35" ht="13" thickBot="1">
      <c r="A82" s="23"/>
      <c r="B82" s="28" t="s">
        <v>165</v>
      </c>
      <c r="C82" s="28" t="s">
        <v>166</v>
      </c>
      <c r="D82" s="35"/>
      <c r="E82" s="29"/>
      <c r="F82" s="36">
        <v>141.1</v>
      </c>
      <c r="G82" s="37">
        <v>160</v>
      </c>
      <c r="H82" s="37">
        <v>170</v>
      </c>
      <c r="I82" s="250" t="s">
        <v>31</v>
      </c>
      <c r="J82" s="45">
        <f t="shared" si="15"/>
        <v>170</v>
      </c>
      <c r="K82" s="37">
        <v>173</v>
      </c>
      <c r="L82" s="250" t="s">
        <v>32</v>
      </c>
      <c r="M82" s="250" t="s">
        <v>32</v>
      </c>
      <c r="N82" s="47">
        <f t="shared" si="16"/>
        <v>173</v>
      </c>
      <c r="O82" s="49">
        <f t="shared" si="17"/>
        <v>343</v>
      </c>
      <c r="P82" s="36">
        <f t="shared" si="18"/>
        <v>348.16263768968145</v>
      </c>
      <c r="Q82" s="25"/>
    </row>
    <row r="83" spans="1:35" ht="13" thickBot="1">
      <c r="A83" s="23"/>
      <c r="B83" s="28" t="s">
        <v>167</v>
      </c>
      <c r="C83" s="28" t="s">
        <v>160</v>
      </c>
      <c r="D83" s="35"/>
      <c r="E83" s="75" t="s">
        <v>77</v>
      </c>
      <c r="F83" s="36">
        <v>94</v>
      </c>
      <c r="G83" s="97">
        <v>94</v>
      </c>
      <c r="H83" s="37">
        <v>94</v>
      </c>
      <c r="I83" s="37">
        <v>100</v>
      </c>
      <c r="J83" s="45">
        <f t="shared" si="15"/>
        <v>100</v>
      </c>
      <c r="K83" s="37">
        <v>120</v>
      </c>
      <c r="L83" s="37">
        <v>125</v>
      </c>
      <c r="M83" s="250" t="s">
        <v>41</v>
      </c>
      <c r="N83" s="47">
        <f t="shared" si="16"/>
        <v>125</v>
      </c>
      <c r="O83" s="49">
        <f t="shared" si="17"/>
        <v>225</v>
      </c>
      <c r="P83" s="36">
        <f t="shared" si="18"/>
        <v>256.01453678676489</v>
      </c>
      <c r="Q83" s="25"/>
    </row>
    <row r="84" spans="1:35" ht="13" thickBot="1">
      <c r="A84" s="23"/>
      <c r="B84" s="35"/>
      <c r="C84" s="35"/>
      <c r="D84" s="35"/>
      <c r="E84" s="35"/>
      <c r="F84" s="36"/>
      <c r="G84" s="37"/>
      <c r="H84" s="37"/>
      <c r="I84" s="37"/>
      <c r="J84" s="45"/>
      <c r="K84" s="37"/>
      <c r="L84" s="37"/>
      <c r="M84" s="37"/>
      <c r="N84" s="47"/>
      <c r="O84" s="49"/>
      <c r="P84" s="36"/>
      <c r="Q84" s="25"/>
    </row>
    <row r="85" spans="1:35" ht="13" thickBot="1">
      <c r="A85" s="23"/>
      <c r="B85" s="35"/>
      <c r="C85" s="35"/>
      <c r="D85" s="35"/>
      <c r="E85" s="35"/>
      <c r="F85" s="36"/>
      <c r="G85" s="37"/>
      <c r="H85" s="37"/>
      <c r="I85" s="37"/>
      <c r="J85" s="45"/>
      <c r="K85" s="37"/>
      <c r="L85" s="37"/>
      <c r="M85" s="37"/>
      <c r="N85" s="47"/>
      <c r="O85" s="49"/>
      <c r="P85" s="36"/>
      <c r="Q85" s="25"/>
    </row>
    <row r="86" spans="1:35" ht="13" thickBot="1">
      <c r="A86" s="23"/>
      <c r="B86" s="35"/>
      <c r="C86" s="35"/>
      <c r="D86" s="35"/>
      <c r="E86" s="35"/>
      <c r="F86" s="36"/>
      <c r="G86" s="37"/>
      <c r="H86" s="37"/>
      <c r="I86" s="37"/>
      <c r="J86" s="45"/>
      <c r="K86" s="37"/>
      <c r="L86" s="37"/>
      <c r="M86" s="37"/>
      <c r="N86" s="47"/>
      <c r="O86" s="49"/>
      <c r="P86" s="36"/>
      <c r="Q86" s="25"/>
    </row>
    <row r="88" spans="1:35" ht="12.75" customHeight="1">
      <c r="A88" s="16"/>
      <c r="B88" s="64" t="s">
        <v>68</v>
      </c>
      <c r="C88" s="80" t="s">
        <v>81</v>
      </c>
      <c r="D88" s="41"/>
      <c r="E88" s="65"/>
      <c r="F88" s="65"/>
      <c r="G88" s="41"/>
      <c r="H88" s="87" t="s">
        <v>55</v>
      </c>
      <c r="I88" s="41"/>
      <c r="J88" s="41"/>
      <c r="K88" s="41"/>
      <c r="L88" s="42"/>
      <c r="M88" s="87" t="s">
        <v>56</v>
      </c>
      <c r="N88" s="41"/>
      <c r="O88" s="43"/>
      <c r="P88" s="63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4"/>
      <c r="AG88" s="4"/>
      <c r="AH88" s="14"/>
      <c r="AI88" s="14"/>
    </row>
    <row r="123" spans="1:16"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</row>
    <row r="124" spans="1:16">
      <c r="A124" s="16"/>
      <c r="B124" s="21"/>
      <c r="C124" s="21"/>
      <c r="D124" s="22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10"/>
    </row>
    <row r="125" spans="1:16"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</row>
  </sheetData>
  <phoneticPr fontId="21" type="noConversion"/>
  <pageMargins left="0.19186046511627908" right="0.19186046511627908" top="0.59055118110236227" bottom="0.35433070866141736" header="0.19685039370078741" footer="0.23622047244094491"/>
  <pageSetup paperSize="9" scale="99" orientation="landscape"/>
  <headerFooter alignWithMargins="0">
    <oddHeader>&amp;C&amp;"Arial,Bold"&amp;14I.A.W.L.A RESULTS SHEET</oddHeader>
    <oddFooter>&amp;CPROTOCOL SHEET</oddFooter>
  </headerFooter>
  <rowBreaks count="1" manualBreakCount="1">
    <brk id="34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by Weight Class</vt:lpstr>
      <vt:lpstr>Best Lfiter - Mens</vt:lpstr>
      <vt:lpstr>Best Lifter - Womens</vt:lpstr>
      <vt:lpstr>Overall Rankings</vt:lpstr>
      <vt:lpstr>Group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Dougan</dc:creator>
  <cp:lastModifiedBy>Peter  Stewart</cp:lastModifiedBy>
  <cp:lastPrinted>2012-11-18T15:38:41Z</cp:lastPrinted>
  <dcterms:created xsi:type="dcterms:W3CDTF">2003-09-07T22:28:39Z</dcterms:created>
  <dcterms:modified xsi:type="dcterms:W3CDTF">2012-11-18T17:06:46Z</dcterms:modified>
</cp:coreProperties>
</file>