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-15" yWindow="-15" windowWidth="21840" windowHeight="13740" activeTab="6"/>
  </bookViews>
  <sheets>
    <sheet name="Group 1" sheetId="10" r:id="rId1"/>
    <sheet name="Group 2" sheetId="2" r:id="rId2"/>
    <sheet name="Group 3" sheetId="1" r:id="rId3"/>
    <sheet name="Group 4" sheetId="8" r:id="rId4"/>
    <sheet name="Group 5" sheetId="9" r:id="rId5"/>
    <sheet name="Overall results" sheetId="11" r:id="rId6"/>
    <sheet name="OVERALL RANKINGS" sheetId="7" r:id="rId7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42" i="11"/>
  <c r="Q42" s="1"/>
  <c r="P34"/>
  <c r="Q34" s="1"/>
  <c r="P33"/>
  <c r="Q33" s="1"/>
  <c r="P45"/>
  <c r="Q45" s="1"/>
  <c r="P35"/>
  <c r="Q35" s="1"/>
  <c r="P44"/>
  <c r="Q44" s="1"/>
  <c r="P25"/>
  <c r="Q25" s="1"/>
  <c r="P43"/>
  <c r="Q43" s="1"/>
  <c r="P30"/>
  <c r="Q30" s="1"/>
  <c r="P46"/>
  <c r="Q46" s="1"/>
  <c r="P48"/>
  <c r="Q48" s="1"/>
  <c r="P31"/>
  <c r="Q31" s="1"/>
  <c r="P28"/>
  <c r="Q28" s="1"/>
  <c r="P36"/>
  <c r="Q36" s="1"/>
  <c r="P37"/>
  <c r="Q37" s="1"/>
  <c r="P26"/>
  <c r="Q26" s="1"/>
  <c r="P40"/>
  <c r="Q40" s="1"/>
  <c r="P27"/>
  <c r="Q27" s="1"/>
  <c r="P49"/>
  <c r="Q49" s="1"/>
  <c r="P47"/>
  <c r="Q47" s="1"/>
  <c r="P38"/>
  <c r="Q38" s="1"/>
  <c r="P39"/>
  <c r="Q39" s="1"/>
  <c r="P29"/>
  <c r="Q29" s="1"/>
  <c r="P32"/>
  <c r="Q32" s="1"/>
  <c r="P41"/>
  <c r="Q41" s="1"/>
  <c r="P24"/>
  <c r="Q24" s="1"/>
  <c r="P23"/>
  <c r="Q23" s="1"/>
  <c r="P12"/>
  <c r="Q12" s="1"/>
  <c r="P11"/>
  <c r="Q11" s="1"/>
  <c r="P14"/>
  <c r="Q14" s="1"/>
  <c r="P10"/>
  <c r="Q10" s="1"/>
  <c r="P6"/>
  <c r="Q6" s="1"/>
  <c r="P13"/>
  <c r="Q13" s="1"/>
  <c r="P7"/>
  <c r="Q7" s="1"/>
  <c r="P16"/>
  <c r="Q16" s="1"/>
  <c r="P8"/>
  <c r="Q8" s="1"/>
  <c r="P5"/>
  <c r="Q5" s="1"/>
  <c r="P17"/>
  <c r="Q17" s="1"/>
  <c r="P9"/>
  <c r="Q9" s="1"/>
  <c r="P15"/>
  <c r="Q15" s="1"/>
  <c r="M19" i="10"/>
  <c r="Q19"/>
  <c r="R19"/>
  <c r="M18"/>
  <c r="Q18"/>
  <c r="S18"/>
  <c r="T18"/>
  <c r="M16"/>
  <c r="Q16"/>
  <c r="R16"/>
  <c r="M15"/>
  <c r="Q15"/>
  <c r="S15"/>
  <c r="T15"/>
  <c r="M14"/>
  <c r="Q14"/>
  <c r="R14"/>
  <c r="M13"/>
  <c r="Q13"/>
  <c r="S13"/>
  <c r="T13"/>
  <c r="M12"/>
  <c r="Q12"/>
  <c r="R12"/>
  <c r="M11"/>
  <c r="Q11"/>
  <c r="S11"/>
  <c r="T11"/>
  <c r="M10"/>
  <c r="Q10"/>
  <c r="R10"/>
  <c r="M9"/>
  <c r="Q9"/>
  <c r="S9"/>
  <c r="T9"/>
  <c r="M8"/>
  <c r="Q8"/>
  <c r="R8"/>
  <c r="M7"/>
  <c r="Q7"/>
  <c r="S7"/>
  <c r="T7"/>
  <c r="P21" i="2"/>
  <c r="Q21"/>
  <c r="P22"/>
  <c r="Q22"/>
  <c r="P23"/>
  <c r="Q23"/>
  <c r="P24"/>
  <c r="Q24"/>
  <c r="P25"/>
  <c r="Q25"/>
  <c r="P26"/>
  <c r="Q26"/>
  <c r="P27"/>
  <c r="Q27"/>
  <c r="P28"/>
  <c r="Q28"/>
  <c r="P29"/>
  <c r="Q29"/>
  <c r="P30"/>
  <c r="Q30"/>
  <c r="P23" i="1"/>
  <c r="P24"/>
  <c r="Q24"/>
  <c r="P25"/>
  <c r="Q25"/>
  <c r="P26"/>
  <c r="Q26"/>
  <c r="P27"/>
  <c r="Q27"/>
  <c r="P28"/>
  <c r="Q28"/>
  <c r="P29"/>
  <c r="Q29"/>
  <c r="P30"/>
  <c r="Q30"/>
  <c r="P21"/>
  <c r="Q21"/>
  <c r="P22"/>
  <c r="Q22"/>
  <c r="Q23"/>
  <c r="P22" i="8"/>
  <c r="Q22"/>
  <c r="P23"/>
  <c r="Q23"/>
  <c r="P24"/>
  <c r="Q24"/>
  <c r="P25"/>
  <c r="Q25"/>
  <c r="P26"/>
  <c r="Q26"/>
  <c r="P27"/>
  <c r="Q27"/>
  <c r="P28"/>
  <c r="Q28"/>
  <c r="P29"/>
  <c r="Q29"/>
  <c r="P30"/>
  <c r="Q30"/>
  <c r="P21"/>
  <c r="Q21"/>
  <c r="P31" i="9"/>
  <c r="Q31"/>
  <c r="P22"/>
  <c r="Q22"/>
  <c r="P23"/>
  <c r="Q23"/>
  <c r="P24"/>
  <c r="Q24"/>
  <c r="P25"/>
  <c r="Q25"/>
  <c r="P26"/>
  <c r="Q26"/>
  <c r="P27"/>
  <c r="Q27"/>
  <c r="P28"/>
  <c r="Q28"/>
  <c r="P29"/>
  <c r="Q29"/>
  <c r="P30"/>
  <c r="Q30"/>
  <c r="P21"/>
  <c r="Q21"/>
</calcChain>
</file>

<file path=xl/comments1.xml><?xml version="1.0" encoding="utf-8"?>
<comments xmlns="http://schemas.openxmlformats.org/spreadsheetml/2006/main">
  <authors>
    <author>Jim</author>
  </authors>
  <commentList>
    <comment ref="E27" authorId="0">
      <text>
        <r>
          <rPr>
            <b/>
            <sz val="9"/>
            <color indexed="81"/>
            <rFont val="Tahoma"/>
            <family val="2"/>
          </rPr>
          <t>Jim:</t>
        </r>
        <r>
          <rPr>
            <sz val="9"/>
            <color indexed="81"/>
            <rFont val="Tahoma"/>
            <family val="2"/>
          </rPr>
          <t xml:space="preserve">
u23</t>
        </r>
      </text>
    </comment>
  </commentList>
</comments>
</file>

<file path=xl/comments2.xml><?xml version="1.0" encoding="utf-8"?>
<comments xmlns="http://schemas.openxmlformats.org/spreadsheetml/2006/main">
  <authors>
    <author>Jim</author>
  </authors>
  <commentList>
    <comment ref="E26" authorId="0">
      <text>
        <r>
          <rPr>
            <b/>
            <sz val="9"/>
            <color indexed="81"/>
            <rFont val="Tahoma"/>
            <family val="2"/>
          </rPr>
          <t>Jim:</t>
        </r>
        <r>
          <rPr>
            <sz val="9"/>
            <color indexed="81"/>
            <rFont val="Tahoma"/>
            <family val="2"/>
          </rPr>
          <t xml:space="preserve">
u23</t>
        </r>
      </text>
    </comment>
    <comment ref="E27" authorId="0">
      <text>
        <r>
          <rPr>
            <b/>
            <sz val="9"/>
            <color indexed="81"/>
            <rFont val="Tahoma"/>
            <family val="2"/>
          </rPr>
          <t>Jim:</t>
        </r>
        <r>
          <rPr>
            <sz val="9"/>
            <color indexed="81"/>
            <rFont val="Tahoma"/>
            <family val="2"/>
          </rPr>
          <t xml:space="preserve">
u23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>Jim:</t>
        </r>
        <r>
          <rPr>
            <sz val="9"/>
            <color indexed="81"/>
            <rFont val="Tahoma"/>
            <family val="2"/>
          </rPr>
          <t xml:space="preserve">
u23</t>
        </r>
      </text>
    </comment>
  </commentList>
</comments>
</file>

<file path=xl/comments3.xml><?xml version="1.0" encoding="utf-8"?>
<comments xmlns="http://schemas.openxmlformats.org/spreadsheetml/2006/main">
  <authors>
    <author>Jim</author>
  </authors>
  <commentList>
    <comment ref="E31" authorId="0">
      <text>
        <r>
          <rPr>
            <b/>
            <sz val="9"/>
            <color indexed="81"/>
            <rFont val="Tahoma"/>
            <family val="2"/>
          </rPr>
          <t>Jim:</t>
        </r>
        <r>
          <rPr>
            <sz val="9"/>
            <color indexed="81"/>
            <rFont val="Tahoma"/>
            <family val="2"/>
          </rPr>
          <t xml:space="preserve">
u23</t>
        </r>
      </text>
    </comment>
  </commentList>
</comments>
</file>

<file path=xl/comments4.xml><?xml version="1.0" encoding="utf-8"?>
<comments xmlns="http://schemas.openxmlformats.org/spreadsheetml/2006/main">
  <authors>
    <author>Jim</author>
  </authors>
  <commentList>
    <comment ref="E26" authorId="0">
      <text>
        <r>
          <rPr>
            <b/>
            <sz val="9"/>
            <color indexed="81"/>
            <rFont val="Tahoma"/>
            <family val="2"/>
          </rPr>
          <t>Jim:</t>
        </r>
        <r>
          <rPr>
            <sz val="9"/>
            <color indexed="81"/>
            <rFont val="Tahoma"/>
            <family val="2"/>
          </rPr>
          <t xml:space="preserve">
u23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>Jim:</t>
        </r>
        <r>
          <rPr>
            <sz val="9"/>
            <color indexed="81"/>
            <rFont val="Tahoma"/>
            <family val="2"/>
          </rPr>
          <t xml:space="preserve">
u23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Jim:</t>
        </r>
        <r>
          <rPr>
            <sz val="9"/>
            <color indexed="81"/>
            <rFont val="Tahoma"/>
            <family val="2"/>
          </rPr>
          <t xml:space="preserve">
u23</t>
        </r>
      </text>
    </comment>
    <comment ref="E37" authorId="0">
      <text>
        <r>
          <rPr>
            <b/>
            <sz val="9"/>
            <color indexed="81"/>
            <rFont val="Tahoma"/>
            <family val="2"/>
          </rPr>
          <t>Jim:</t>
        </r>
        <r>
          <rPr>
            <sz val="9"/>
            <color indexed="81"/>
            <rFont val="Tahoma"/>
            <family val="2"/>
          </rPr>
          <t xml:space="preserve">
u23</t>
        </r>
      </text>
    </comment>
    <comment ref="E42" authorId="0">
      <text>
        <r>
          <rPr>
            <b/>
            <sz val="9"/>
            <color indexed="81"/>
            <rFont val="Tahoma"/>
            <family val="2"/>
          </rPr>
          <t>Jim:</t>
        </r>
        <r>
          <rPr>
            <sz val="9"/>
            <color indexed="81"/>
            <rFont val="Tahoma"/>
            <family val="2"/>
          </rPr>
          <t xml:space="preserve">
u23</t>
        </r>
      </text>
    </comment>
  </commentList>
</comments>
</file>

<file path=xl/sharedStrings.xml><?xml version="1.0" encoding="utf-8"?>
<sst xmlns="http://schemas.openxmlformats.org/spreadsheetml/2006/main" count="705" uniqueCount="178">
  <si>
    <t>Junior</t>
    <phoneticPr fontId="31" type="noConversion"/>
  </si>
  <si>
    <t>Senior</t>
    <phoneticPr fontId="31" type="noConversion"/>
  </si>
  <si>
    <t>M40</t>
    <phoneticPr fontId="31" type="noConversion"/>
  </si>
  <si>
    <t>Junior</t>
    <phoneticPr fontId="31" type="noConversion"/>
  </si>
  <si>
    <t>M35</t>
    <phoneticPr fontId="31" type="noConversion"/>
  </si>
  <si>
    <t>UUJ</t>
    <phoneticPr fontId="31" type="noConversion"/>
  </si>
  <si>
    <t>SESSION 3</t>
    <phoneticPr fontId="31" type="noConversion"/>
  </si>
  <si>
    <t>SESSION 4</t>
    <phoneticPr fontId="31" type="noConversion"/>
  </si>
  <si>
    <t>SESSION 5</t>
    <phoneticPr fontId="31" type="noConversion"/>
  </si>
  <si>
    <t>DATE :- 15/11/2014</t>
    <phoneticPr fontId="31" type="noConversion"/>
  </si>
  <si>
    <t>Unattached</t>
  </si>
  <si>
    <t>CF Newry</t>
  </si>
  <si>
    <t>Asylum</t>
  </si>
  <si>
    <t>GoLift</t>
  </si>
  <si>
    <t>RCFNI</t>
  </si>
  <si>
    <t>75+</t>
  </si>
  <si>
    <t>CLUB</t>
    <phoneticPr fontId="31" type="noConversion"/>
  </si>
  <si>
    <t xml:space="preserve">VENUE: - </t>
  </si>
  <si>
    <t>LOT</t>
  </si>
  <si>
    <t>FIRST NAME</t>
  </si>
  <si>
    <t>SURNAME</t>
  </si>
  <si>
    <t>CLASS</t>
  </si>
  <si>
    <t>BWT</t>
  </si>
  <si>
    <t>SNATCH</t>
  </si>
  <si>
    <t>BEST</t>
  </si>
  <si>
    <t>CLEAN &amp; JERK</t>
  </si>
  <si>
    <t>TOTAL</t>
  </si>
  <si>
    <t>SINCLAIR</t>
  </si>
  <si>
    <t>No.</t>
  </si>
  <si>
    <t>JERK</t>
  </si>
  <si>
    <t>POINTS</t>
  </si>
  <si>
    <t>Position</t>
  </si>
  <si>
    <t>SESSION 2</t>
    <phoneticPr fontId="31" type="noConversion"/>
  </si>
  <si>
    <t>Category</t>
    <phoneticPr fontId="31" type="noConversion"/>
  </si>
  <si>
    <t>Naomi</t>
  </si>
  <si>
    <t>Henry</t>
  </si>
  <si>
    <t>Kerri</t>
  </si>
  <si>
    <t>Magowan</t>
  </si>
  <si>
    <t>Sarah</t>
  </si>
  <si>
    <t>Stevenson</t>
  </si>
  <si>
    <t>Triona</t>
  </si>
  <si>
    <t>McQuigley</t>
  </si>
  <si>
    <t>Kim</t>
  </si>
  <si>
    <t>Irvine</t>
  </si>
  <si>
    <t>Claire</t>
  </si>
  <si>
    <t>McLarnon</t>
  </si>
  <si>
    <t xml:space="preserve">Katalin </t>
  </si>
  <si>
    <t>Age (1st Jan 2014)</t>
    <phoneticPr fontId="31" type="noConversion"/>
  </si>
  <si>
    <t>NI</t>
    <phoneticPr fontId="31" type="noConversion"/>
  </si>
  <si>
    <t>INP</t>
    <phoneticPr fontId="31" type="noConversion"/>
  </si>
  <si>
    <t>Takacs</t>
  </si>
  <si>
    <t>Stephanie</t>
  </si>
  <si>
    <t>Collins</t>
  </si>
  <si>
    <t>Michelle</t>
  </si>
  <si>
    <t>Finlay</t>
  </si>
  <si>
    <t>Howes</t>
  </si>
  <si>
    <t>Grace</t>
  </si>
  <si>
    <t>Smith</t>
  </si>
  <si>
    <t>Victoria</t>
  </si>
  <si>
    <t>Elliott</t>
  </si>
  <si>
    <t>Emma</t>
  </si>
  <si>
    <t>McQuaid</t>
  </si>
  <si>
    <t>Donal</t>
  </si>
  <si>
    <t>McLaughlin</t>
  </si>
  <si>
    <t>Albert</t>
  </si>
  <si>
    <t>Ciaran</t>
  </si>
  <si>
    <t>McCoey</t>
  </si>
  <si>
    <t>Chris</t>
  </si>
  <si>
    <t>Lunn</t>
  </si>
  <si>
    <t xml:space="preserve">Declan </t>
  </si>
  <si>
    <t>McCullagh</t>
  </si>
  <si>
    <t>Mark</t>
  </si>
  <si>
    <t>Loughridge</t>
  </si>
  <si>
    <t>Ben</t>
  </si>
  <si>
    <t>McClure</t>
  </si>
  <si>
    <r>
      <t>COMPETITION NAME:</t>
    </r>
    <r>
      <rPr>
        <b/>
        <sz val="11"/>
        <rFont val="Arial"/>
        <family val="2"/>
      </rPr>
      <t xml:space="preserve"> NI Weightlifting Nov Comp 2014</t>
    </r>
    <phoneticPr fontId="31" type="noConversion"/>
  </si>
  <si>
    <t>Competition: NI Championships 2014</t>
  </si>
  <si>
    <t>Group 1</t>
  </si>
  <si>
    <t>Lot number</t>
  </si>
  <si>
    <t>NAME</t>
  </si>
  <si>
    <t>Bwt Cat</t>
  </si>
  <si>
    <t xml:space="preserve">  Club</t>
  </si>
  <si>
    <t>Div</t>
  </si>
  <si>
    <t>Bwt</t>
  </si>
  <si>
    <t>DOB</t>
  </si>
  <si>
    <t xml:space="preserve"> Snatch</t>
  </si>
  <si>
    <t>Snatch total</t>
  </si>
  <si>
    <t>Clean &amp; Jerk</t>
  </si>
  <si>
    <t xml:space="preserve">Beechmount </t>
  </si>
  <si>
    <t xml:space="preserve">Beechmount </t>
    <phoneticPr fontId="31" type="noConversion"/>
  </si>
  <si>
    <t>Whitewolf</t>
  </si>
  <si>
    <t>Whitewolf</t>
    <phoneticPr fontId="31" type="noConversion"/>
  </si>
  <si>
    <t>Senior</t>
  </si>
  <si>
    <t>W35</t>
  </si>
  <si>
    <t>Youth</t>
  </si>
  <si>
    <t>M50</t>
  </si>
  <si>
    <t>U23</t>
  </si>
  <si>
    <t>Junior</t>
  </si>
  <si>
    <t>M40</t>
  </si>
  <si>
    <t>M35</t>
  </si>
  <si>
    <t>C&amp;J Total</t>
  </si>
  <si>
    <t>Points Total</t>
  </si>
  <si>
    <t xml:space="preserve">Weight Points </t>
  </si>
  <si>
    <t>Total</t>
  </si>
  <si>
    <t>Stewart Reid</t>
  </si>
  <si>
    <t>GoLift WLC</t>
  </si>
  <si>
    <t>weight lifted</t>
  </si>
  <si>
    <t>technical points</t>
  </si>
  <si>
    <t>Jamie Bell</t>
  </si>
  <si>
    <t>Matthew Gausden</t>
  </si>
  <si>
    <t>Odhran McLaughlin</t>
  </si>
  <si>
    <t>St Gabriels</t>
  </si>
  <si>
    <t>David Kearney</t>
  </si>
  <si>
    <t xml:space="preserve">example </t>
  </si>
  <si>
    <t>WLC</t>
  </si>
  <si>
    <t>max points for snatch: 4</t>
  </si>
  <si>
    <t>max points for clean: 4</t>
  </si>
  <si>
    <t>max points for jerk: 4</t>
  </si>
  <si>
    <t xml:space="preserve">The points are doubled to give more focus on correct technique and not necessesarily the one who lifts the most. </t>
  </si>
  <si>
    <t>Coleraine Barbell Club</t>
  </si>
  <si>
    <t>Momentum Barbell</t>
  </si>
  <si>
    <t>HENCH</t>
  </si>
  <si>
    <t xml:space="preserve">Jimmy </t>
  </si>
  <si>
    <t>Daniel</t>
  </si>
  <si>
    <t>Michel</t>
  </si>
  <si>
    <t xml:space="preserve">Ross </t>
  </si>
  <si>
    <t>James</t>
  </si>
  <si>
    <t>Jake</t>
  </si>
  <si>
    <t>Wern</t>
  </si>
  <si>
    <t>Jamie</t>
  </si>
  <si>
    <t>Stuart</t>
  </si>
  <si>
    <t>McCloskey-Lee</t>
  </si>
  <si>
    <t>O'Hare</t>
  </si>
  <si>
    <t>Klein</t>
  </si>
  <si>
    <t>Stewart</t>
  </si>
  <si>
    <t>Rowlinson</t>
  </si>
  <si>
    <t>Rankin</t>
  </si>
  <si>
    <t>Baxter</t>
  </si>
  <si>
    <t>Hao Yap</t>
  </si>
  <si>
    <t>Hill</t>
  </si>
  <si>
    <t>Thompson</t>
  </si>
  <si>
    <t>CF Derry</t>
  </si>
  <si>
    <t>CF Coleraine</t>
  </si>
  <si>
    <t>94+</t>
  </si>
  <si>
    <t>Brendan</t>
  </si>
  <si>
    <t xml:space="preserve">Andrew </t>
  </si>
  <si>
    <t xml:space="preserve">Miles </t>
  </si>
  <si>
    <t>Abdelrahman</t>
  </si>
  <si>
    <t>David</t>
  </si>
  <si>
    <t>Lewis</t>
  </si>
  <si>
    <t>Laurence</t>
  </si>
  <si>
    <t xml:space="preserve">Peter </t>
  </si>
  <si>
    <t xml:space="preserve">David </t>
  </si>
  <si>
    <t>Philip</t>
  </si>
  <si>
    <t>Knowles</t>
  </si>
  <si>
    <t>Cooke</t>
  </si>
  <si>
    <t>Canning</t>
  </si>
  <si>
    <t>Amer</t>
  </si>
  <si>
    <t>Campbell</t>
  </si>
  <si>
    <t>Knox</t>
  </si>
  <si>
    <t>McCormick</t>
  </si>
  <si>
    <t>Smyth</t>
  </si>
  <si>
    <t>Unaffiliated</t>
  </si>
  <si>
    <t>Derry Barbell</t>
  </si>
  <si>
    <t>Senior</t>
    <phoneticPr fontId="31" type="noConversion"/>
  </si>
  <si>
    <t>W35</t>
    <phoneticPr fontId="31" type="noConversion"/>
  </si>
  <si>
    <t>Youth</t>
    <phoneticPr fontId="31" type="noConversion"/>
  </si>
  <si>
    <t>M50</t>
    <phoneticPr fontId="31" type="noConversion"/>
  </si>
  <si>
    <t>Senior</t>
    <phoneticPr fontId="31" type="noConversion"/>
  </si>
  <si>
    <t>FEMALE</t>
  </si>
  <si>
    <t>MALE</t>
  </si>
  <si>
    <t>1st</t>
  </si>
  <si>
    <t>2nd</t>
  </si>
  <si>
    <t>3rd</t>
  </si>
  <si>
    <t>4th</t>
  </si>
  <si>
    <t>5th</t>
  </si>
  <si>
    <t>6th</t>
  </si>
  <si>
    <t>7th</t>
  </si>
</sst>
</file>

<file path=xl/styles.xml><?xml version="1.0" encoding="utf-8"?>
<styleSheet xmlns="http://schemas.openxmlformats.org/spreadsheetml/2006/main">
  <numFmts count="1">
    <numFmt numFmtId="164" formatCode="dd/mm/yy;@"/>
  </numFmts>
  <fonts count="4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b/>
      <u/>
      <sz val="10"/>
      <name val="Arial"/>
      <family val="2"/>
    </font>
    <font>
      <b/>
      <u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</font>
    <font>
      <sz val="11"/>
      <color indexed="10"/>
      <name val="Calibri"/>
      <family val="2"/>
    </font>
    <font>
      <sz val="8"/>
      <name val="Verdana"/>
      <family val="2"/>
    </font>
    <font>
      <b/>
      <sz val="10"/>
      <color indexed="12"/>
      <name val="Arial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rgb="FFC00000"/>
      <name val="Arial"/>
      <family val="2"/>
    </font>
    <font>
      <b/>
      <sz val="12"/>
      <color rgb="FF00206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52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26"/>
      </patternFill>
    </fill>
  </fills>
  <borders count="41">
    <border>
      <left/>
      <right/>
      <top/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10" borderId="22" applyNumberFormat="0" applyAlignment="0" applyProtection="0"/>
    <xf numFmtId="0" fontId="18" fillId="21" borderId="23" applyNumberFormat="0" applyAlignment="0" applyProtection="0"/>
    <xf numFmtId="0" fontId="6" fillId="4" borderId="0"/>
    <xf numFmtId="0" fontId="5" fillId="3" borderId="0"/>
    <xf numFmtId="0" fontId="13" fillId="0" borderId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3" fillId="0" borderId="26" applyNumberFormat="0" applyFill="0" applyAlignment="0" applyProtection="0"/>
    <xf numFmtId="0" fontId="23" fillId="0" borderId="0" applyNumberFormat="0" applyFill="0" applyBorder="0" applyAlignment="0" applyProtection="0"/>
    <xf numFmtId="0" fontId="24" fillId="11" borderId="22" applyNumberFormat="0" applyAlignment="0" applyProtection="0"/>
    <xf numFmtId="0" fontId="25" fillId="0" borderId="27" applyNumberFormat="0" applyFill="0" applyAlignment="0" applyProtection="0"/>
    <xf numFmtId="0" fontId="26" fillId="22" borderId="0" applyNumberFormat="0" applyBorder="0" applyAlignment="0" applyProtection="0"/>
    <xf numFmtId="0" fontId="13" fillId="23" borderId="19" applyNumberFormat="0" applyFont="0" applyAlignment="0" applyProtection="0"/>
    <xf numFmtId="0" fontId="27" fillId="10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29" applyNumberFormat="0" applyFill="0" applyAlignment="0" applyProtection="0"/>
    <xf numFmtId="0" fontId="30" fillId="0" borderId="0" applyNumberFormat="0" applyFill="0" applyBorder="0" applyAlignment="0" applyProtection="0"/>
  </cellStyleXfs>
  <cellXfs count="281">
    <xf numFmtId="0" fontId="0" fillId="0" borderId="0" xfId="0"/>
    <xf numFmtId="0" fontId="13" fillId="0" borderId="0" xfId="30"/>
    <xf numFmtId="0" fontId="13" fillId="0" borderId="0" xfId="30" applyAlignment="1">
      <alignment horizontal="left"/>
    </xf>
    <xf numFmtId="0" fontId="13" fillId="0" borderId="0" xfId="30" applyAlignment="1">
      <alignment horizontal="center"/>
    </xf>
    <xf numFmtId="0" fontId="1" fillId="0" borderId="0" xfId="30" applyFont="1" applyBorder="1"/>
    <xf numFmtId="0" fontId="2" fillId="0" borderId="0" xfId="30" applyFont="1" applyFill="1" applyBorder="1"/>
    <xf numFmtId="0" fontId="1" fillId="0" borderId="0" xfId="30" applyFont="1" applyFill="1" applyBorder="1"/>
    <xf numFmtId="0" fontId="1" fillId="0" borderId="0" xfId="30" applyFont="1" applyFill="1" applyBorder="1" applyAlignment="1">
      <alignment horizontal="left"/>
    </xf>
    <xf numFmtId="0" fontId="1" fillId="0" borderId="0" xfId="30" applyFont="1" applyFill="1" applyBorder="1" applyAlignment="1">
      <alignment horizontal="center"/>
    </xf>
    <xf numFmtId="0" fontId="13" fillId="0" borderId="0" xfId="30" applyBorder="1"/>
    <xf numFmtId="0" fontId="2" fillId="0" borderId="0" xfId="30" applyFont="1" applyAlignment="1"/>
    <xf numFmtId="0" fontId="2" fillId="0" borderId="0" xfId="30" applyFont="1"/>
    <xf numFmtId="0" fontId="3" fillId="0" borderId="1" xfId="30" applyFont="1" applyBorder="1" applyAlignment="1">
      <alignment horizontal="center"/>
    </xf>
    <xf numFmtId="0" fontId="3" fillId="0" borderId="2" xfId="30" applyFont="1" applyFill="1" applyBorder="1" applyAlignment="1">
      <alignment horizontal="center"/>
    </xf>
    <xf numFmtId="0" fontId="3" fillId="0" borderId="3" xfId="30" applyFont="1" applyFill="1" applyBorder="1" applyAlignment="1">
      <alignment horizontal="center"/>
    </xf>
    <xf numFmtId="0" fontId="3" fillId="0" borderId="4" xfId="30" applyFont="1" applyFill="1" applyBorder="1" applyAlignment="1">
      <alignment horizontal="center"/>
    </xf>
    <xf numFmtId="0" fontId="3" fillId="0" borderId="1" xfId="30" applyFont="1" applyFill="1" applyBorder="1" applyAlignment="1">
      <alignment horizontal="center"/>
    </xf>
    <xf numFmtId="0" fontId="1" fillId="0" borderId="5" xfId="30" applyFont="1" applyBorder="1"/>
    <xf numFmtId="0" fontId="4" fillId="0" borderId="0" xfId="30" applyFont="1" applyFill="1"/>
    <xf numFmtId="0" fontId="1" fillId="2" borderId="6" xfId="30" applyFont="1" applyFill="1" applyBorder="1" applyAlignment="1" applyProtection="1">
      <alignment horizontal="center"/>
      <protection locked="0"/>
    </xf>
    <xf numFmtId="0" fontId="1" fillId="2" borderId="7" xfId="29" applyNumberFormat="1" applyFont="1" applyFill="1" applyBorder="1" applyAlignment="1" applyProtection="1"/>
    <xf numFmtId="0" fontId="1" fillId="2" borderId="7" xfId="30" applyFont="1" applyFill="1" applyBorder="1" applyProtection="1">
      <protection locked="0"/>
    </xf>
    <xf numFmtId="0" fontId="1" fillId="2" borderId="7" xfId="30" applyNumberFormat="1" applyFont="1" applyFill="1" applyBorder="1" applyAlignment="1">
      <alignment horizontal="center" wrapText="1"/>
    </xf>
    <xf numFmtId="0" fontId="1" fillId="2" borderId="8" xfId="30" applyNumberFormat="1" applyFont="1" applyFill="1" applyBorder="1" applyAlignment="1">
      <alignment horizontal="center" wrapText="1"/>
    </xf>
    <xf numFmtId="0" fontId="1" fillId="2" borderId="9" xfId="30" applyNumberFormat="1" applyFont="1" applyFill="1" applyBorder="1" applyAlignment="1">
      <alignment horizontal="center" wrapText="1"/>
    </xf>
    <xf numFmtId="0" fontId="1" fillId="2" borderId="10" xfId="28" applyNumberFormat="1" applyFont="1" applyFill="1" applyBorder="1" applyAlignment="1" applyProtection="1">
      <alignment horizontal="center"/>
    </xf>
    <xf numFmtId="0" fontId="7" fillId="2" borderId="7" xfId="30" applyNumberFormat="1" applyFont="1" applyFill="1" applyBorder="1" applyAlignment="1">
      <alignment horizontal="center"/>
    </xf>
    <xf numFmtId="0" fontId="7" fillId="2" borderId="7" xfId="30" applyNumberFormat="1" applyFont="1" applyFill="1" applyBorder="1" applyAlignment="1" applyProtection="1">
      <alignment horizontal="center"/>
      <protection locked="0"/>
    </xf>
    <xf numFmtId="0" fontId="4" fillId="2" borderId="7" xfId="30" applyNumberFormat="1" applyFont="1" applyFill="1" applyBorder="1" applyAlignment="1" applyProtection="1">
      <alignment horizontal="center"/>
      <protection locked="0"/>
    </xf>
    <xf numFmtId="2" fontId="1" fillId="2" borderId="7" xfId="29" applyNumberFormat="1" applyFont="1" applyFill="1" applyBorder="1" applyAlignment="1" applyProtection="1">
      <alignment horizontal="center"/>
    </xf>
    <xf numFmtId="0" fontId="1" fillId="2" borderId="7" xfId="30" applyFont="1" applyFill="1" applyBorder="1" applyAlignment="1" applyProtection="1">
      <alignment horizontal="center"/>
      <protection locked="0"/>
    </xf>
    <xf numFmtId="0" fontId="1" fillId="5" borderId="9" xfId="30" applyFont="1" applyFill="1" applyBorder="1" applyAlignment="1" applyProtection="1">
      <alignment horizontal="center"/>
      <protection locked="0"/>
    </xf>
    <xf numFmtId="2" fontId="1" fillId="2" borderId="7" xfId="30" applyNumberFormat="1" applyFont="1" applyFill="1" applyBorder="1" applyAlignment="1" applyProtection="1">
      <alignment horizontal="center"/>
      <protection locked="0"/>
    </xf>
    <xf numFmtId="0" fontId="1" fillId="6" borderId="8" xfId="28" applyNumberFormat="1" applyFont="1" applyFill="1" applyBorder="1" applyAlignment="1" applyProtection="1">
      <alignment horizontal="center"/>
    </xf>
    <xf numFmtId="0" fontId="1" fillId="7" borderId="10" xfId="28" applyNumberFormat="1" applyFont="1" applyFill="1" applyBorder="1" applyAlignment="1" applyProtection="1">
      <alignment horizontal="center"/>
    </xf>
    <xf numFmtId="0" fontId="1" fillId="6" borderId="10" xfId="28" applyNumberFormat="1" applyFont="1" applyFill="1" applyBorder="1" applyAlignment="1" applyProtection="1">
      <alignment horizontal="center"/>
    </xf>
    <xf numFmtId="0" fontId="1" fillId="7" borderId="8" xfId="28" applyNumberFormat="1" applyFont="1" applyFill="1" applyBorder="1" applyAlignment="1" applyProtection="1">
      <alignment horizontal="center"/>
    </xf>
    <xf numFmtId="0" fontId="1" fillId="0" borderId="10" xfId="28" applyNumberFormat="1" applyFont="1" applyFill="1" applyBorder="1" applyAlignment="1" applyProtection="1">
      <alignment horizontal="center"/>
    </xf>
    <xf numFmtId="0" fontId="1" fillId="2" borderId="11" xfId="30" applyFont="1" applyFill="1" applyBorder="1" applyAlignment="1" applyProtection="1">
      <alignment horizontal="center"/>
      <protection locked="0"/>
    </xf>
    <xf numFmtId="0" fontId="1" fillId="2" borderId="9" xfId="29" applyNumberFormat="1" applyFont="1" applyFill="1" applyBorder="1" applyAlignment="1" applyProtection="1"/>
    <xf numFmtId="0" fontId="1" fillId="2" borderId="9" xfId="30" applyFont="1" applyFill="1" applyBorder="1" applyProtection="1">
      <protection locked="0"/>
    </xf>
    <xf numFmtId="0" fontId="1" fillId="5" borderId="9" xfId="30" applyFont="1" applyFill="1" applyBorder="1" applyAlignment="1" applyProtection="1">
      <alignment horizontal="center" wrapText="1"/>
      <protection locked="0"/>
    </xf>
    <xf numFmtId="2" fontId="1" fillId="2" borderId="9" xfId="30" applyNumberFormat="1" applyFont="1" applyFill="1" applyBorder="1" applyAlignment="1" applyProtection="1">
      <alignment horizontal="center"/>
      <protection locked="0"/>
    </xf>
    <xf numFmtId="0" fontId="1" fillId="2" borderId="8" xfId="28" applyNumberFormat="1" applyFont="1" applyFill="1" applyBorder="1" applyAlignment="1" applyProtection="1">
      <alignment horizontal="center"/>
    </xf>
    <xf numFmtId="0" fontId="7" fillId="2" borderId="9" xfId="30" applyNumberFormat="1" applyFont="1" applyFill="1" applyBorder="1" applyAlignment="1">
      <alignment horizontal="center"/>
    </xf>
    <xf numFmtId="0" fontId="7" fillId="2" borderId="9" xfId="30" applyNumberFormat="1" applyFont="1" applyFill="1" applyBorder="1" applyAlignment="1" applyProtection="1">
      <alignment horizontal="center"/>
      <protection locked="0"/>
    </xf>
    <xf numFmtId="0" fontId="4" fillId="2" borderId="9" xfId="30" applyNumberFormat="1" applyFont="1" applyFill="1" applyBorder="1" applyAlignment="1" applyProtection="1">
      <alignment horizontal="center"/>
      <protection locked="0"/>
    </xf>
    <xf numFmtId="2" fontId="1" fillId="2" borderId="9" xfId="29" applyNumberFormat="1" applyFont="1" applyFill="1" applyBorder="1" applyAlignment="1" applyProtection="1">
      <alignment horizontal="center"/>
    </xf>
    <xf numFmtId="0" fontId="1" fillId="2" borderId="9" xfId="30" applyFont="1" applyFill="1" applyBorder="1" applyAlignment="1" applyProtection="1">
      <alignment horizontal="center"/>
      <protection locked="0"/>
    </xf>
    <xf numFmtId="0" fontId="13" fillId="0" borderId="0" xfId="30" applyBorder="1" applyAlignment="1">
      <alignment horizontal="left"/>
    </xf>
    <xf numFmtId="0" fontId="13" fillId="0" borderId="0" xfId="30" applyBorder="1" applyAlignment="1">
      <alignment horizontal="center"/>
    </xf>
    <xf numFmtId="0" fontId="1" fillId="0" borderId="0" xfId="30" applyFont="1" applyFill="1"/>
    <xf numFmtId="0" fontId="0" fillId="0" borderId="0" xfId="30" applyFont="1" applyFill="1"/>
    <xf numFmtId="0" fontId="1" fillId="2" borderId="12" xfId="30" applyFont="1" applyFill="1" applyBorder="1" applyAlignment="1" applyProtection="1">
      <alignment wrapText="1"/>
      <protection locked="0"/>
    </xf>
    <xf numFmtId="0" fontId="13" fillId="0" borderId="12" xfId="30" applyBorder="1"/>
    <xf numFmtId="0" fontId="1" fillId="0" borderId="12" xfId="30" applyFont="1" applyBorder="1" applyAlignment="1">
      <alignment horizontal="left"/>
    </xf>
    <xf numFmtId="0" fontId="1" fillId="0" borderId="12" xfId="30" applyFont="1" applyBorder="1"/>
    <xf numFmtId="0" fontId="1" fillId="0" borderId="12" xfId="30" applyFont="1" applyBorder="1" applyAlignment="1">
      <alignment horizontal="center"/>
    </xf>
    <xf numFmtId="0" fontId="1" fillId="2" borderId="0" xfId="30" applyFont="1" applyFill="1" applyBorder="1" applyAlignment="1" applyProtection="1">
      <alignment wrapText="1"/>
      <protection locked="0"/>
    </xf>
    <xf numFmtId="0" fontId="1" fillId="0" borderId="0" xfId="30" applyFont="1" applyBorder="1" applyAlignment="1">
      <alignment horizontal="left"/>
    </xf>
    <xf numFmtId="0" fontId="1" fillId="0" borderId="0" xfId="30" applyFont="1" applyBorder="1" applyAlignment="1">
      <alignment horizontal="center"/>
    </xf>
    <xf numFmtId="0" fontId="8" fillId="0" borderId="13" xfId="30" applyFont="1" applyBorder="1"/>
    <xf numFmtId="0" fontId="9" fillId="0" borderId="4" xfId="30" applyFont="1" applyFill="1" applyBorder="1"/>
    <xf numFmtId="0" fontId="9" fillId="0" borderId="4" xfId="30" applyFont="1" applyFill="1" applyBorder="1" applyAlignment="1">
      <alignment horizontal="left"/>
    </xf>
    <xf numFmtId="0" fontId="9" fillId="0" borderId="4" xfId="30" applyFont="1" applyFill="1" applyBorder="1" applyAlignment="1">
      <alignment horizontal="center"/>
    </xf>
    <xf numFmtId="0" fontId="3" fillId="0" borderId="13" xfId="30" applyFont="1" applyFill="1" applyBorder="1" applyAlignment="1">
      <alignment horizontal="center"/>
    </xf>
    <xf numFmtId="0" fontId="1" fillId="2" borderId="14" xfId="30" applyFont="1" applyFill="1" applyBorder="1" applyAlignment="1">
      <alignment horizontal="center"/>
    </xf>
    <xf numFmtId="0" fontId="1" fillId="2" borderId="10" xfId="30" applyFont="1" applyFill="1" applyBorder="1"/>
    <xf numFmtId="0" fontId="1" fillId="2" borderId="10" xfId="30" applyFont="1" applyFill="1" applyBorder="1" applyAlignment="1" applyProtection="1">
      <alignment horizontal="center"/>
      <protection locked="0"/>
    </xf>
    <xf numFmtId="0" fontId="1" fillId="5" borderId="10" xfId="30" applyFont="1" applyFill="1" applyBorder="1" applyAlignment="1">
      <alignment horizontal="center"/>
    </xf>
    <xf numFmtId="0" fontId="1" fillId="2" borderId="10" xfId="30" applyFont="1" applyFill="1" applyBorder="1" applyAlignment="1">
      <alignment horizontal="center"/>
    </xf>
    <xf numFmtId="0" fontId="7" fillId="2" borderId="10" xfId="30" applyNumberFormat="1" applyFont="1" applyFill="1" applyBorder="1" applyAlignment="1">
      <alignment horizontal="center"/>
    </xf>
    <xf numFmtId="0" fontId="7" fillId="2" borderId="10" xfId="30" applyNumberFormat="1" applyFont="1" applyFill="1" applyBorder="1" applyAlignment="1" applyProtection="1">
      <alignment horizontal="center"/>
      <protection locked="0"/>
    </xf>
    <xf numFmtId="0" fontId="4" fillId="2" borderId="10" xfId="30" applyNumberFormat="1" applyFont="1" applyFill="1" applyBorder="1" applyAlignment="1">
      <alignment horizontal="center"/>
    </xf>
    <xf numFmtId="2" fontId="1" fillId="2" borderId="10" xfId="30" applyNumberFormat="1" applyFont="1" applyFill="1" applyBorder="1" applyAlignment="1">
      <alignment horizontal="center"/>
    </xf>
    <xf numFmtId="0" fontId="1" fillId="0" borderId="0" xfId="30" applyFont="1"/>
    <xf numFmtId="0" fontId="1" fillId="2" borderId="9" xfId="0" applyFont="1" applyFill="1" applyBorder="1" applyAlignment="1" applyProtection="1">
      <alignment horizontal="center"/>
      <protection locked="0"/>
    </xf>
    <xf numFmtId="0" fontId="1" fillId="0" borderId="0" xfId="30" applyFont="1" applyAlignment="1">
      <alignment horizontal="center"/>
    </xf>
    <xf numFmtId="0" fontId="2" fillId="0" borderId="0" xfId="30" applyFont="1" applyBorder="1"/>
    <xf numFmtId="0" fontId="8" fillId="0" borderId="0" xfId="30" applyFont="1" applyFill="1" applyBorder="1" applyAlignment="1">
      <alignment horizontal="left"/>
    </xf>
    <xf numFmtId="0" fontId="13" fillId="0" borderId="0" xfId="30" applyFill="1"/>
    <xf numFmtId="0" fontId="2" fillId="0" borderId="0" xfId="30" applyFont="1" applyFill="1" applyAlignment="1"/>
    <xf numFmtId="0" fontId="0" fillId="0" borderId="0" xfId="30" applyFont="1"/>
    <xf numFmtId="0" fontId="11" fillId="0" borderId="0" xfId="30" applyFont="1" applyBorder="1" applyAlignment="1">
      <alignment vertical="top" wrapText="1"/>
    </xf>
    <xf numFmtId="0" fontId="13" fillId="0" borderId="0" xfId="30" applyAlignment="1"/>
    <xf numFmtId="0" fontId="1" fillId="0" borderId="0" xfId="30" applyNumberFormat="1" applyFont="1" applyBorder="1" applyAlignment="1">
      <alignment horizontal="center" wrapText="1"/>
    </xf>
    <xf numFmtId="2" fontId="12" fillId="0" borderId="0" xfId="30" applyNumberFormat="1" applyFont="1" applyBorder="1" applyAlignment="1">
      <alignment horizontal="center"/>
    </xf>
    <xf numFmtId="164" fontId="11" fillId="0" borderId="0" xfId="30" applyNumberFormat="1" applyFont="1" applyBorder="1" applyAlignment="1">
      <alignment horizontal="center" wrapText="1"/>
    </xf>
    <xf numFmtId="0" fontId="1" fillId="2" borderId="14" xfId="30" applyFont="1" applyFill="1" applyBorder="1" applyAlignment="1">
      <alignment horizontal="center" vertical="center"/>
    </xf>
    <xf numFmtId="0" fontId="1" fillId="2" borderId="10" xfId="30" applyFont="1" applyFill="1" applyBorder="1" applyAlignment="1">
      <alignment vertical="center"/>
    </xf>
    <xf numFmtId="0" fontId="1" fillId="2" borderId="10" xfId="30" applyFont="1" applyFill="1" applyBorder="1" applyAlignment="1">
      <alignment horizontal="center" vertical="center"/>
    </xf>
    <xf numFmtId="0" fontId="1" fillId="8" borderId="8" xfId="30" applyFont="1" applyFill="1" applyBorder="1" applyAlignment="1">
      <alignment horizontal="center" vertical="center" wrapText="1"/>
    </xf>
    <xf numFmtId="2" fontId="1" fillId="2" borderId="10" xfId="30" applyNumberFormat="1" applyFont="1" applyFill="1" applyBorder="1" applyAlignment="1">
      <alignment horizontal="center" vertical="center"/>
    </xf>
    <xf numFmtId="0" fontId="1" fillId="2" borderId="17" xfId="30" applyFont="1" applyFill="1" applyBorder="1" applyAlignment="1">
      <alignment horizontal="center" vertical="center"/>
    </xf>
    <xf numFmtId="0" fontId="1" fillId="2" borderId="8" xfId="30" applyFont="1" applyFill="1" applyBorder="1" applyAlignment="1">
      <alignment vertical="center" wrapText="1"/>
    </xf>
    <xf numFmtId="0" fontId="1" fillId="2" borderId="8" xfId="30" applyNumberFormat="1" applyFont="1" applyFill="1" applyBorder="1" applyAlignment="1">
      <alignment horizontal="center" vertical="center" wrapText="1"/>
    </xf>
    <xf numFmtId="2" fontId="1" fillId="2" borderId="8" xfId="30" applyNumberFormat="1" applyFont="1" applyFill="1" applyBorder="1" applyAlignment="1">
      <alignment horizontal="center" vertical="center"/>
    </xf>
    <xf numFmtId="0" fontId="1" fillId="2" borderId="8" xfId="30" applyFont="1" applyFill="1" applyBorder="1" applyAlignment="1">
      <alignment vertical="center"/>
    </xf>
    <xf numFmtId="0" fontId="1" fillId="2" borderId="8" xfId="30" applyFont="1" applyFill="1" applyBorder="1" applyAlignment="1">
      <alignment horizontal="center" vertical="center"/>
    </xf>
    <xf numFmtId="0" fontId="1" fillId="8" borderId="18" xfId="30" applyFont="1" applyFill="1" applyBorder="1" applyAlignment="1">
      <alignment horizontal="center" vertical="center" wrapText="1"/>
    </xf>
    <xf numFmtId="2" fontId="1" fillId="2" borderId="18" xfId="30" applyNumberFormat="1" applyFont="1" applyFill="1" applyBorder="1" applyAlignment="1">
      <alignment horizontal="center" vertical="center"/>
    </xf>
    <xf numFmtId="0" fontId="3" fillId="0" borderId="1" xfId="30" applyFont="1" applyBorder="1" applyAlignment="1">
      <alignment horizontal="center" vertical="center"/>
    </xf>
    <xf numFmtId="0" fontId="3" fillId="0" borderId="2" xfId="30" applyFont="1" applyFill="1" applyBorder="1" applyAlignment="1">
      <alignment horizontal="center" vertical="center"/>
    </xf>
    <xf numFmtId="0" fontId="3" fillId="0" borderId="16" xfId="30" applyFont="1" applyFill="1" applyBorder="1" applyAlignment="1">
      <alignment horizontal="center" vertical="center"/>
    </xf>
    <xf numFmtId="0" fontId="8" fillId="0" borderId="13" xfId="30" applyFont="1" applyBorder="1" applyAlignment="1">
      <alignment vertical="center"/>
    </xf>
    <xf numFmtId="0" fontId="9" fillId="0" borderId="4" xfId="30" applyFont="1" applyFill="1" applyBorder="1" applyAlignment="1">
      <alignment vertical="center"/>
    </xf>
    <xf numFmtId="0" fontId="9" fillId="0" borderId="4" xfId="30" applyFont="1" applyFill="1" applyBorder="1" applyAlignment="1">
      <alignment horizontal="left" vertical="center"/>
    </xf>
    <xf numFmtId="0" fontId="3" fillId="0" borderId="4" xfId="30" applyFont="1" applyFill="1" applyBorder="1" applyAlignment="1">
      <alignment horizontal="center" vertical="center"/>
    </xf>
    <xf numFmtId="0" fontId="9" fillId="0" borderId="4" xfId="30" applyFont="1" applyFill="1" applyBorder="1" applyAlignment="1">
      <alignment horizontal="center" vertical="center"/>
    </xf>
    <xf numFmtId="0" fontId="3" fillId="0" borderId="3" xfId="30" applyFont="1" applyFill="1" applyBorder="1" applyAlignment="1">
      <alignment horizontal="center" vertical="center"/>
    </xf>
    <xf numFmtId="0" fontId="4" fillId="2" borderId="10" xfId="30" applyNumberFormat="1" applyFont="1" applyFill="1" applyBorder="1" applyAlignment="1">
      <alignment horizontal="center" vertical="center"/>
    </xf>
    <xf numFmtId="0" fontId="1" fillId="2" borderId="8" xfId="30" applyFont="1" applyFill="1" applyBorder="1" applyAlignment="1" applyProtection="1">
      <alignment horizontal="center" vertical="center"/>
      <protection locked="0"/>
    </xf>
    <xf numFmtId="0" fontId="3" fillId="0" borderId="15" xfId="30" applyFont="1" applyBorder="1" applyAlignment="1">
      <alignment horizontal="center" vertical="center"/>
    </xf>
    <xf numFmtId="0" fontId="3" fillId="0" borderId="15" xfId="30" applyFont="1" applyFill="1" applyBorder="1" applyAlignment="1">
      <alignment horizontal="center" vertical="center"/>
    </xf>
    <xf numFmtId="0" fontId="8" fillId="0" borderId="15" xfId="30" applyFont="1" applyBorder="1" applyAlignment="1">
      <alignment vertical="center"/>
    </xf>
    <xf numFmtId="0" fontId="9" fillId="0" borderId="15" xfId="30" applyFont="1" applyFill="1" applyBorder="1" applyAlignment="1">
      <alignment vertical="center"/>
    </xf>
    <xf numFmtId="0" fontId="9" fillId="0" borderId="15" xfId="30" applyFont="1" applyFill="1" applyBorder="1" applyAlignment="1">
      <alignment horizontal="left" vertical="center"/>
    </xf>
    <xf numFmtId="0" fontId="9" fillId="0" borderId="15" xfId="30" applyFont="1" applyFill="1" applyBorder="1" applyAlignment="1">
      <alignment horizontal="center" vertical="center"/>
    </xf>
    <xf numFmtId="0" fontId="1" fillId="2" borderId="15" xfId="30" applyFont="1" applyFill="1" applyBorder="1" applyAlignment="1">
      <alignment horizontal="center" vertical="center"/>
    </xf>
    <xf numFmtId="0" fontId="1" fillId="2" borderId="15" xfId="30" applyFont="1" applyFill="1" applyBorder="1" applyAlignment="1">
      <alignment vertical="center" wrapText="1"/>
    </xf>
    <xf numFmtId="0" fontId="1" fillId="2" borderId="15" xfId="30" applyNumberFormat="1" applyFont="1" applyFill="1" applyBorder="1" applyAlignment="1">
      <alignment horizontal="center" vertical="center" wrapText="1"/>
    </xf>
    <xf numFmtId="0" fontId="1" fillId="8" borderId="15" xfId="30" applyFont="1" applyFill="1" applyBorder="1" applyAlignment="1">
      <alignment horizontal="center" vertical="center" wrapText="1"/>
    </xf>
    <xf numFmtId="2" fontId="1" fillId="2" borderId="15" xfId="30" applyNumberFormat="1" applyFont="1" applyFill="1" applyBorder="1" applyAlignment="1">
      <alignment horizontal="center" vertical="center"/>
    </xf>
    <xf numFmtId="0" fontId="4" fillId="2" borderId="15" xfId="30" applyNumberFormat="1" applyFont="1" applyFill="1" applyBorder="1" applyAlignment="1">
      <alignment horizontal="center" vertical="center"/>
    </xf>
    <xf numFmtId="0" fontId="1" fillId="2" borderId="15" xfId="30" applyFont="1" applyFill="1" applyBorder="1" applyAlignment="1" applyProtection="1">
      <alignment horizontal="center" vertical="center"/>
      <protection locked="0"/>
    </xf>
    <xf numFmtId="0" fontId="1" fillId="2" borderId="15" xfId="30" applyFont="1" applyFill="1" applyBorder="1" applyAlignment="1">
      <alignment vertical="center"/>
    </xf>
    <xf numFmtId="0" fontId="1" fillId="0" borderId="17" xfId="30" applyFont="1" applyFill="1" applyBorder="1" applyAlignment="1">
      <alignment horizontal="center" vertical="center"/>
    </xf>
    <xf numFmtId="0" fontId="1" fillId="0" borderId="8" xfId="30" applyFont="1" applyFill="1" applyBorder="1" applyAlignment="1">
      <alignment vertical="center" wrapText="1"/>
    </xf>
    <xf numFmtId="0" fontId="1" fillId="0" borderId="8" xfId="30" applyNumberFormat="1" applyFont="1" applyFill="1" applyBorder="1" applyAlignment="1">
      <alignment horizontal="center" vertical="center" wrapText="1"/>
    </xf>
    <xf numFmtId="0" fontId="1" fillId="9" borderId="8" xfId="30" applyFont="1" applyFill="1" applyBorder="1" applyAlignment="1">
      <alignment horizontal="center" vertical="center" wrapText="1"/>
    </xf>
    <xf numFmtId="2" fontId="1" fillId="0" borderId="8" xfId="30" applyNumberFormat="1" applyFont="1" applyFill="1" applyBorder="1" applyAlignment="1">
      <alignment horizontal="center" vertical="center"/>
    </xf>
    <xf numFmtId="0" fontId="1" fillId="0" borderId="8" xfId="30" applyFont="1" applyFill="1" applyBorder="1" applyAlignment="1">
      <alignment horizontal="center" vertical="center"/>
    </xf>
    <xf numFmtId="0" fontId="1" fillId="0" borderId="15" xfId="30" applyFont="1" applyFill="1" applyBorder="1" applyAlignment="1">
      <alignment horizontal="center" vertical="center"/>
    </xf>
    <xf numFmtId="0" fontId="1" fillId="0" borderId="15" xfId="30" applyFont="1" applyFill="1" applyBorder="1" applyAlignment="1">
      <alignment vertical="center" wrapText="1"/>
    </xf>
    <xf numFmtId="0" fontId="1" fillId="0" borderId="15" xfId="30" applyNumberFormat="1" applyFont="1" applyFill="1" applyBorder="1" applyAlignment="1">
      <alignment horizontal="center" vertical="center" wrapText="1"/>
    </xf>
    <xf numFmtId="0" fontId="1" fillId="9" borderId="15" xfId="30" applyFont="1" applyFill="1" applyBorder="1" applyAlignment="1">
      <alignment horizontal="center" vertical="center" wrapText="1"/>
    </xf>
    <xf numFmtId="2" fontId="1" fillId="0" borderId="15" xfId="30" applyNumberFormat="1" applyFont="1" applyFill="1" applyBorder="1" applyAlignment="1">
      <alignment horizontal="center" vertical="center"/>
    </xf>
    <xf numFmtId="0" fontId="3" fillId="0" borderId="2" xfId="30" applyFont="1" applyFill="1" applyBorder="1" applyAlignment="1">
      <alignment horizontal="center"/>
    </xf>
    <xf numFmtId="0" fontId="3" fillId="0" borderId="15" xfId="30" applyFont="1" applyFill="1" applyBorder="1" applyAlignment="1">
      <alignment horizontal="center" vertical="center"/>
    </xf>
    <xf numFmtId="0" fontId="1" fillId="9" borderId="18" xfId="30" applyFont="1" applyFill="1" applyBorder="1" applyAlignment="1">
      <alignment horizontal="center" vertical="center" wrapText="1"/>
    </xf>
    <xf numFmtId="0" fontId="1" fillId="2" borderId="30" xfId="30" applyFont="1" applyFill="1" applyBorder="1" applyAlignment="1">
      <alignment horizontal="center" vertical="center"/>
    </xf>
    <xf numFmtId="0" fontId="1" fillId="2" borderId="21" xfId="30" applyNumberFormat="1" applyFont="1" applyFill="1" applyBorder="1" applyAlignment="1">
      <alignment horizontal="center" wrapText="1"/>
    </xf>
    <xf numFmtId="0" fontId="1" fillId="2" borderId="2" xfId="30" applyNumberFormat="1" applyFont="1" applyFill="1" applyBorder="1" applyAlignment="1">
      <alignment horizontal="center" wrapText="1"/>
    </xf>
    <xf numFmtId="0" fontId="1" fillId="2" borderId="18" xfId="3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8" xfId="3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3" xfId="30" applyFont="1" applyFill="1" applyBorder="1" applyAlignment="1">
      <alignment vertical="center" wrapText="1"/>
    </xf>
    <xf numFmtId="0" fontId="3" fillId="0" borderId="2" xfId="30" applyFont="1" applyFill="1" applyBorder="1" applyAlignment="1">
      <alignment horizontal="center"/>
    </xf>
    <xf numFmtId="0" fontId="3" fillId="0" borderId="15" xfId="30" applyFont="1" applyFill="1" applyBorder="1" applyAlignment="1">
      <alignment horizontal="center" vertical="center"/>
    </xf>
    <xf numFmtId="0" fontId="3" fillId="0" borderId="16" xfId="30" applyFont="1" applyFill="1" applyBorder="1" applyAlignment="1">
      <alignment horizontal="center" vertical="center"/>
    </xf>
    <xf numFmtId="0" fontId="2" fillId="0" borderId="0" xfId="0" applyFont="1" applyBorder="1"/>
    <xf numFmtId="0" fontId="13" fillId="0" borderId="0" xfId="0" applyFont="1" applyBorder="1"/>
    <xf numFmtId="0" fontId="3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Border="1"/>
    <xf numFmtId="0" fontId="34" fillId="0" borderId="0" xfId="0" applyFont="1" applyBorder="1"/>
    <xf numFmtId="0" fontId="1" fillId="0" borderId="15" xfId="0" applyFont="1" applyBorder="1" applyAlignment="1">
      <alignment horizontal="center"/>
    </xf>
    <xf numFmtId="14" fontId="13" fillId="0" borderId="15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3" fillId="24" borderId="15" xfId="0" applyFont="1" applyFill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13" fillId="0" borderId="36" xfId="0" applyFont="1" applyBorder="1"/>
    <xf numFmtId="0" fontId="36" fillId="24" borderId="15" xfId="0" applyFont="1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/>
    </xf>
    <xf numFmtId="0" fontId="36" fillId="0" borderId="0" xfId="0" applyFont="1" applyFill="1" applyBorder="1"/>
    <xf numFmtId="0" fontId="36" fillId="0" borderId="0" xfId="0" applyFont="1" applyBorder="1" applyAlignment="1">
      <alignment horizontal="center"/>
    </xf>
    <xf numFmtId="0" fontId="36" fillId="0" borderId="0" xfId="0" applyFont="1" applyBorder="1"/>
    <xf numFmtId="0" fontId="3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" fillId="9" borderId="2" xfId="30" applyFont="1" applyFill="1" applyBorder="1" applyAlignment="1">
      <alignment horizontal="center" vertical="center"/>
    </xf>
    <xf numFmtId="0" fontId="3" fillId="9" borderId="4" xfId="30" applyFont="1" applyFill="1" applyBorder="1" applyAlignment="1">
      <alignment horizontal="center" vertical="center"/>
    </xf>
    <xf numFmtId="0" fontId="32" fillId="9" borderId="10" xfId="30" applyNumberFormat="1" applyFont="1" applyFill="1" applyBorder="1" applyAlignment="1">
      <alignment horizontal="center" vertical="center"/>
    </xf>
    <xf numFmtId="0" fontId="32" fillId="9" borderId="8" xfId="30" applyNumberFormat="1" applyFont="1" applyFill="1" applyBorder="1" applyAlignment="1">
      <alignment horizontal="center" vertical="center"/>
    </xf>
    <xf numFmtId="0" fontId="32" fillId="25" borderId="10" xfId="30" applyNumberFormat="1" applyFont="1" applyFill="1" applyBorder="1" applyAlignment="1" applyProtection="1">
      <alignment horizontal="center" vertical="center"/>
      <protection locked="0"/>
    </xf>
    <xf numFmtId="0" fontId="32" fillId="25" borderId="8" xfId="30" applyNumberFormat="1" applyFont="1" applyFill="1" applyBorder="1" applyAlignment="1" applyProtection="1">
      <alignment horizontal="center" vertical="center"/>
      <protection locked="0"/>
    </xf>
    <xf numFmtId="0" fontId="32" fillId="9" borderId="8" xfId="30" applyNumberFormat="1" applyFont="1" applyFill="1" applyBorder="1" applyAlignment="1" applyProtection="1">
      <alignment horizontal="center" vertical="center"/>
      <protection locked="0"/>
    </xf>
    <xf numFmtId="0" fontId="3" fillId="9" borderId="15" xfId="30" applyFont="1" applyFill="1" applyBorder="1" applyAlignment="1">
      <alignment horizontal="center" vertical="center"/>
    </xf>
    <xf numFmtId="0" fontId="32" fillId="9" borderId="15" xfId="30" applyNumberFormat="1" applyFont="1" applyFill="1" applyBorder="1" applyAlignment="1">
      <alignment horizontal="center" vertical="center"/>
    </xf>
    <xf numFmtId="0" fontId="32" fillId="25" borderId="15" xfId="30" applyNumberFormat="1" applyFont="1" applyFill="1" applyBorder="1" applyAlignment="1" applyProtection="1">
      <alignment horizontal="center" vertical="center"/>
      <protection locked="0"/>
    </xf>
    <xf numFmtId="0" fontId="32" fillId="9" borderId="15" xfId="30" applyNumberFormat="1" applyFont="1" applyFill="1" applyBorder="1" applyAlignment="1" applyProtection="1">
      <alignment horizontal="center" vertical="center"/>
      <protection locked="0"/>
    </xf>
    <xf numFmtId="0" fontId="1" fillId="0" borderId="20" xfId="30" applyFont="1" applyFill="1" applyBorder="1" applyAlignment="1">
      <alignment horizontal="center" vertical="center"/>
    </xf>
    <xf numFmtId="0" fontId="1" fillId="0" borderId="18" xfId="30" applyFont="1" applyFill="1" applyBorder="1" applyAlignment="1">
      <alignment vertical="center" wrapText="1"/>
    </xf>
    <xf numFmtId="0" fontId="1" fillId="0" borderId="18" xfId="30" applyNumberFormat="1" applyFont="1" applyFill="1" applyBorder="1" applyAlignment="1">
      <alignment horizontal="center" vertical="center" wrapText="1"/>
    </xf>
    <xf numFmtId="2" fontId="1" fillId="0" borderId="18" xfId="30" applyNumberFormat="1" applyFont="1" applyFill="1" applyBorder="1" applyAlignment="1">
      <alignment horizontal="center" vertical="center"/>
    </xf>
    <xf numFmtId="0" fontId="4" fillId="2" borderId="21" xfId="30" applyNumberFormat="1" applyFont="1" applyFill="1" applyBorder="1" applyAlignment="1">
      <alignment horizontal="center" vertical="center"/>
    </xf>
    <xf numFmtId="0" fontId="1" fillId="0" borderId="18" xfId="30" applyFont="1" applyFill="1" applyBorder="1" applyAlignment="1">
      <alignment horizontal="center" vertical="center"/>
    </xf>
    <xf numFmtId="0" fontId="13" fillId="0" borderId="15" xfId="30" applyBorder="1"/>
    <xf numFmtId="0" fontId="1" fillId="0" borderId="15" xfId="30" applyFont="1" applyBorder="1"/>
    <xf numFmtId="0" fontId="1" fillId="0" borderId="15" xfId="3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9" borderId="15" xfId="30" applyFont="1" applyFill="1" applyBorder="1" applyAlignment="1">
      <alignment horizontal="center"/>
    </xf>
    <xf numFmtId="0" fontId="32" fillId="9" borderId="18" xfId="30" applyNumberFormat="1" applyFont="1" applyFill="1" applyBorder="1" applyAlignment="1">
      <alignment horizontal="center" vertical="center"/>
    </xf>
    <xf numFmtId="0" fontId="32" fillId="9" borderId="18" xfId="30" applyNumberFormat="1" applyFont="1" applyFill="1" applyBorder="1" applyAlignment="1" applyProtection="1">
      <alignment horizontal="center" vertical="center"/>
      <protection locked="0"/>
    </xf>
    <xf numFmtId="0" fontId="1" fillId="9" borderId="15" xfId="30" applyFont="1" applyFill="1" applyBorder="1"/>
    <xf numFmtId="0" fontId="13" fillId="26" borderId="15" xfId="0" applyFont="1" applyFill="1" applyBorder="1" applyAlignment="1">
      <alignment horizontal="center"/>
    </xf>
    <xf numFmtId="0" fontId="13" fillId="27" borderId="15" xfId="0" applyFont="1" applyFill="1" applyBorder="1" applyAlignment="1">
      <alignment horizontal="center"/>
    </xf>
    <xf numFmtId="0" fontId="1" fillId="27" borderId="15" xfId="30" applyFont="1" applyFill="1" applyBorder="1" applyAlignment="1">
      <alignment horizontal="center" vertical="center"/>
    </xf>
    <xf numFmtId="0" fontId="1" fillId="27" borderId="15" xfId="30" applyFont="1" applyFill="1" applyBorder="1" applyAlignment="1">
      <alignment vertical="center" wrapText="1"/>
    </xf>
    <xf numFmtId="0" fontId="1" fillId="27" borderId="15" xfId="30" applyNumberFormat="1" applyFont="1" applyFill="1" applyBorder="1" applyAlignment="1">
      <alignment horizontal="center" vertical="center" wrapText="1"/>
    </xf>
    <xf numFmtId="0" fontId="1" fillId="28" borderId="15" xfId="30" applyFont="1" applyFill="1" applyBorder="1" applyAlignment="1">
      <alignment horizontal="center" vertical="center"/>
    </xf>
    <xf numFmtId="0" fontId="1" fillId="27" borderId="15" xfId="30" applyFont="1" applyFill="1" applyBorder="1" applyAlignment="1">
      <alignment horizontal="center" vertical="center" wrapText="1"/>
    </xf>
    <xf numFmtId="2" fontId="1" fillId="27" borderId="15" xfId="30" applyNumberFormat="1" applyFont="1" applyFill="1" applyBorder="1" applyAlignment="1">
      <alignment horizontal="center" vertical="center"/>
    </xf>
    <xf numFmtId="0" fontId="1" fillId="27" borderId="15" xfId="28" applyNumberFormat="1" applyFont="1" applyFill="1" applyBorder="1" applyAlignment="1" applyProtection="1">
      <alignment horizontal="center" vertical="center"/>
    </xf>
    <xf numFmtId="0" fontId="32" fillId="27" borderId="15" xfId="30" applyNumberFormat="1" applyFont="1" applyFill="1" applyBorder="1" applyAlignment="1">
      <alignment horizontal="center" vertical="center"/>
    </xf>
    <xf numFmtId="0" fontId="32" fillId="27" borderId="15" xfId="30" applyNumberFormat="1" applyFont="1" applyFill="1" applyBorder="1" applyAlignment="1" applyProtection="1">
      <alignment horizontal="center" vertical="center"/>
      <protection locked="0"/>
    </xf>
    <xf numFmtId="0" fontId="4" fillId="28" borderId="15" xfId="30" applyNumberFormat="1" applyFont="1" applyFill="1" applyBorder="1" applyAlignment="1">
      <alignment horizontal="center" vertical="center"/>
    </xf>
    <xf numFmtId="2" fontId="1" fillId="28" borderId="15" xfId="30" applyNumberFormat="1" applyFont="1" applyFill="1" applyBorder="1" applyAlignment="1">
      <alignment horizontal="center" vertical="center"/>
    </xf>
    <xf numFmtId="0" fontId="0" fillId="27" borderId="0" xfId="30" applyFont="1" applyFill="1"/>
    <xf numFmtId="0" fontId="13" fillId="27" borderId="0" xfId="30" applyFill="1"/>
    <xf numFmtId="0" fontId="1" fillId="27" borderId="10" xfId="28" applyNumberFormat="1" applyFont="1" applyFill="1" applyBorder="1" applyAlignment="1" applyProtection="1">
      <alignment horizontal="center" vertical="center"/>
    </xf>
    <xf numFmtId="0" fontId="1" fillId="26" borderId="10" xfId="28" applyNumberFormat="1" applyFont="1" applyFill="1" applyBorder="1" applyAlignment="1" applyProtection="1">
      <alignment horizontal="center" vertical="center"/>
    </xf>
    <xf numFmtId="0" fontId="1" fillId="26" borderId="8" xfId="28" applyNumberFormat="1" applyFont="1" applyFill="1" applyBorder="1" applyAlignment="1" applyProtection="1">
      <alignment horizontal="center" vertical="center"/>
    </xf>
    <xf numFmtId="0" fontId="1" fillId="27" borderId="8" xfId="28" applyNumberFormat="1" applyFont="1" applyFill="1" applyBorder="1" applyAlignment="1" applyProtection="1">
      <alignment horizontal="center" vertical="center"/>
    </xf>
    <xf numFmtId="0" fontId="1" fillId="26" borderId="15" xfId="28" applyNumberFormat="1" applyFont="1" applyFill="1" applyBorder="1" applyAlignment="1" applyProtection="1">
      <alignment horizontal="center" vertical="center"/>
    </xf>
    <xf numFmtId="0" fontId="1" fillId="26" borderId="17" xfId="28" applyNumberFormat="1" applyFont="1" applyFill="1" applyBorder="1" applyAlignment="1" applyProtection="1">
      <alignment horizontal="center" vertical="center"/>
    </xf>
    <xf numFmtId="0" fontId="1" fillId="26" borderId="18" xfId="28" applyNumberFormat="1" applyFont="1" applyFill="1" applyBorder="1" applyAlignment="1" applyProtection="1">
      <alignment horizontal="center" vertical="center"/>
    </xf>
    <xf numFmtId="0" fontId="1" fillId="27" borderId="18" xfId="28" applyNumberFormat="1" applyFont="1" applyFill="1" applyBorder="1" applyAlignment="1" applyProtection="1">
      <alignment horizontal="center" vertical="center"/>
    </xf>
    <xf numFmtId="0" fontId="1" fillId="26" borderId="15" xfId="30" applyFont="1" applyFill="1" applyBorder="1" applyAlignment="1">
      <alignment horizontal="center"/>
    </xf>
    <xf numFmtId="0" fontId="1" fillId="27" borderId="15" xfId="30" applyFont="1" applyFill="1" applyBorder="1" applyAlignment="1">
      <alignment horizontal="center"/>
    </xf>
    <xf numFmtId="0" fontId="1" fillId="27" borderId="21" xfId="28" applyNumberFormat="1" applyFont="1" applyFill="1" applyBorder="1" applyAlignment="1" applyProtection="1">
      <alignment horizontal="center" vertical="center"/>
    </xf>
    <xf numFmtId="0" fontId="3" fillId="0" borderId="16" xfId="30" applyFont="1" applyFill="1" applyBorder="1" applyAlignment="1">
      <alignment horizontal="center" vertical="center"/>
    </xf>
    <xf numFmtId="0" fontId="3" fillId="0" borderId="15" xfId="30" applyFont="1" applyFill="1" applyBorder="1" applyAlignment="1">
      <alignment horizontal="center" vertical="center"/>
    </xf>
    <xf numFmtId="0" fontId="1" fillId="0" borderId="30" xfId="30" applyNumberFormat="1" applyFont="1" applyFill="1" applyBorder="1" applyAlignment="1">
      <alignment horizontal="center" vertical="center" wrapText="1"/>
    </xf>
    <xf numFmtId="0" fontId="1" fillId="0" borderId="33" xfId="30" applyFont="1" applyFill="1" applyBorder="1" applyAlignment="1">
      <alignment vertical="center" wrapText="1"/>
    </xf>
    <xf numFmtId="0" fontId="1" fillId="2" borderId="10" xfId="30" applyFont="1" applyFill="1" applyBorder="1" applyAlignment="1">
      <alignment vertical="center" wrapText="1"/>
    </xf>
    <xf numFmtId="2" fontId="1" fillId="0" borderId="10" xfId="30" applyNumberFormat="1" applyFont="1" applyFill="1" applyBorder="1" applyAlignment="1">
      <alignment horizontal="center" vertical="center"/>
    </xf>
    <xf numFmtId="0" fontId="32" fillId="9" borderId="10" xfId="30" applyNumberFormat="1" applyFont="1" applyFill="1" applyBorder="1" applyAlignment="1" applyProtection="1">
      <alignment horizontal="center" vertical="center"/>
      <protection locked="0"/>
    </xf>
    <xf numFmtId="0" fontId="37" fillId="0" borderId="0" xfId="30" applyFont="1" applyFill="1" applyBorder="1"/>
    <xf numFmtId="0" fontId="1" fillId="0" borderId="10" xfId="30" applyFont="1" applyFill="1" applyBorder="1" applyAlignment="1">
      <alignment vertical="center" wrapText="1"/>
    </xf>
    <xf numFmtId="0" fontId="1" fillId="0" borderId="10" xfId="30" applyNumberFormat="1" applyFont="1" applyFill="1" applyBorder="1" applyAlignment="1">
      <alignment horizontal="center" vertical="center" wrapText="1"/>
    </xf>
    <xf numFmtId="0" fontId="1" fillId="27" borderId="17" xfId="28" applyNumberFormat="1" applyFont="1" applyFill="1" applyBorder="1" applyAlignment="1" applyProtection="1">
      <alignment horizontal="center" vertical="center"/>
    </xf>
    <xf numFmtId="0" fontId="38" fillId="0" borderId="0" xfId="0" applyFont="1"/>
    <xf numFmtId="0" fontId="1" fillId="0" borderId="3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32" fillId="0" borderId="30" xfId="0" applyFont="1" applyBorder="1" applyAlignment="1">
      <alignment horizontal="center" wrapText="1"/>
    </xf>
    <xf numFmtId="0" fontId="32" fillId="0" borderId="34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35" fillId="0" borderId="31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14" fontId="1" fillId="0" borderId="30" xfId="0" applyNumberFormat="1" applyFont="1" applyBorder="1" applyAlignment="1">
      <alignment horizontal="center" vertical="center"/>
    </xf>
    <xf numFmtId="14" fontId="1" fillId="0" borderId="34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14" fontId="13" fillId="0" borderId="30" xfId="0" applyNumberFormat="1" applyFont="1" applyBorder="1" applyAlignment="1">
      <alignment horizontal="center"/>
    </xf>
    <xf numFmtId="14" fontId="13" fillId="0" borderId="34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13" fillId="0" borderId="3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3" fillId="0" borderId="2" xfId="30" applyFont="1" applyFill="1" applyBorder="1" applyAlignment="1">
      <alignment horizontal="center" wrapText="1"/>
    </xf>
    <xf numFmtId="0" fontId="3" fillId="0" borderId="2" xfId="30" applyFont="1" applyFill="1" applyBorder="1" applyAlignment="1">
      <alignment horizontal="center"/>
    </xf>
    <xf numFmtId="0" fontId="3" fillId="0" borderId="16" xfId="30" applyFont="1" applyFill="1" applyBorder="1" applyAlignment="1">
      <alignment horizontal="center" vertical="center" wrapText="1"/>
    </xf>
    <xf numFmtId="0" fontId="3" fillId="0" borderId="16" xfId="30" applyFont="1" applyFill="1" applyBorder="1" applyAlignment="1">
      <alignment horizontal="center" vertical="center"/>
    </xf>
    <xf numFmtId="0" fontId="3" fillId="0" borderId="15" xfId="30" applyFont="1" applyFill="1" applyBorder="1" applyAlignment="1">
      <alignment horizontal="center" vertical="center" wrapText="1"/>
    </xf>
    <xf numFmtId="0" fontId="3" fillId="0" borderId="15" xfId="30" applyFont="1" applyFill="1" applyBorder="1" applyAlignment="1">
      <alignment horizontal="center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cel Built-in Good" xfId="28"/>
    <cellStyle name="Excel Built-in Neutral" xfId="29"/>
    <cellStyle name="Excel Built-in Norma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te" xfId="40"/>
    <cellStyle name="Output" xfId="41"/>
    <cellStyle name="Title" xfId="42"/>
    <cellStyle name="Total" xfId="43"/>
    <cellStyle name="Warning Text" xfId="44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9C65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EB9C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0"/>
  <sheetViews>
    <sheetView workbookViewId="0">
      <selection activeCell="I23" sqref="I23"/>
    </sheetView>
  </sheetViews>
  <sheetFormatPr defaultColWidth="9.140625" defaultRowHeight="12.75"/>
  <cols>
    <col min="1" max="1" width="7" style="152" customWidth="1"/>
    <col min="2" max="2" width="17.42578125" style="152" customWidth="1"/>
    <col min="3" max="3" width="8.42578125" style="152" customWidth="1"/>
    <col min="4" max="4" width="13.42578125" style="152" customWidth="1"/>
    <col min="5" max="5" width="8.140625" style="152" customWidth="1"/>
    <col min="6" max="6" width="9.42578125" style="152" customWidth="1"/>
    <col min="7" max="7" width="8.7109375" style="152" customWidth="1"/>
    <col min="8" max="8" width="10.42578125" style="152" customWidth="1"/>
    <col min="9" max="9" width="14.42578125" style="152" customWidth="1"/>
    <col min="10" max="12" width="6.42578125" style="152" customWidth="1"/>
    <col min="13" max="13" width="8.42578125" style="152" customWidth="1"/>
    <col min="14" max="14" width="6.42578125" style="152" customWidth="1"/>
    <col min="15" max="16" width="6.28515625" style="152" customWidth="1"/>
    <col min="17" max="17" width="8.42578125" style="152" customWidth="1"/>
    <col min="18" max="18" width="7.42578125" style="152" customWidth="1"/>
    <col min="19" max="19" width="8.28515625" style="152" customWidth="1"/>
    <col min="20" max="20" width="8.28515625" style="154" customWidth="1"/>
    <col min="21" max="21" width="9.140625" style="154"/>
    <col min="22" max="16384" width="9.140625" style="152"/>
  </cols>
  <sheetData>
    <row r="1" spans="1:60" ht="20.25" customHeight="1">
      <c r="A1" s="151" t="s">
        <v>76</v>
      </c>
      <c r="C1" s="151"/>
      <c r="D1" s="151"/>
      <c r="S1" s="153"/>
      <c r="T1" s="153"/>
    </row>
    <row r="2" spans="1:60" ht="20.25" customHeight="1">
      <c r="A2" s="151"/>
      <c r="C2" s="151"/>
      <c r="D2" s="151"/>
      <c r="S2" s="153"/>
      <c r="T2" s="153"/>
    </row>
    <row r="3" spans="1:60" ht="20.25" customHeight="1">
      <c r="A3" s="155" t="s">
        <v>77</v>
      </c>
      <c r="C3" s="151"/>
      <c r="D3" s="151"/>
      <c r="S3" s="153"/>
      <c r="T3" s="153"/>
    </row>
    <row r="4" spans="1:60" ht="13.5" thickBot="1">
      <c r="B4" s="156"/>
      <c r="S4" s="153"/>
      <c r="T4" s="153"/>
    </row>
    <row r="5" spans="1:60" s="155" customFormat="1" ht="13.5" thickBot="1">
      <c r="A5" s="240" t="s">
        <v>78</v>
      </c>
      <c r="B5" s="238" t="s">
        <v>79</v>
      </c>
      <c r="C5" s="240" t="s">
        <v>80</v>
      </c>
      <c r="D5" s="238" t="s">
        <v>81</v>
      </c>
      <c r="E5" s="238" t="s">
        <v>82</v>
      </c>
      <c r="F5" s="238" t="s">
        <v>83</v>
      </c>
      <c r="G5" s="240" t="s">
        <v>47</v>
      </c>
      <c r="H5" s="240" t="s">
        <v>84</v>
      </c>
      <c r="I5" s="157"/>
      <c r="J5" s="255" t="s">
        <v>85</v>
      </c>
      <c r="K5" s="256"/>
      <c r="L5" s="257"/>
      <c r="M5" s="258" t="s">
        <v>86</v>
      </c>
      <c r="N5" s="255" t="s">
        <v>87</v>
      </c>
      <c r="O5" s="256"/>
      <c r="P5" s="257"/>
      <c r="Q5" s="258" t="s">
        <v>100</v>
      </c>
      <c r="R5" s="242" t="s">
        <v>101</v>
      </c>
      <c r="S5" s="244" t="s">
        <v>102</v>
      </c>
      <c r="T5" s="246" t="s">
        <v>103</v>
      </c>
      <c r="U5" s="248" t="s">
        <v>31</v>
      </c>
    </row>
    <row r="6" spans="1:60" s="155" customFormat="1" ht="13.5" thickBot="1">
      <c r="A6" s="241"/>
      <c r="B6" s="239"/>
      <c r="C6" s="241"/>
      <c r="D6" s="239"/>
      <c r="E6" s="239"/>
      <c r="F6" s="239"/>
      <c r="G6" s="241"/>
      <c r="H6" s="241"/>
      <c r="I6" s="157"/>
      <c r="J6" s="157">
        <v>1</v>
      </c>
      <c r="K6" s="157">
        <v>2</v>
      </c>
      <c r="L6" s="157">
        <v>3</v>
      </c>
      <c r="M6" s="259"/>
      <c r="N6" s="157">
        <v>1</v>
      </c>
      <c r="O6" s="157">
        <v>2</v>
      </c>
      <c r="P6" s="157">
        <v>3</v>
      </c>
      <c r="Q6" s="259"/>
      <c r="R6" s="243"/>
      <c r="S6" s="245"/>
      <c r="T6" s="247"/>
      <c r="U6" s="248"/>
    </row>
    <row r="7" spans="1:60" ht="15" customHeight="1" thickBot="1">
      <c r="A7" s="249">
        <v>1</v>
      </c>
      <c r="B7" s="251" t="s">
        <v>104</v>
      </c>
      <c r="C7" s="253"/>
      <c r="D7" s="253" t="s">
        <v>105</v>
      </c>
      <c r="E7" s="253" t="s">
        <v>48</v>
      </c>
      <c r="F7" s="253">
        <v>47.4</v>
      </c>
      <c r="G7" s="253">
        <v>7</v>
      </c>
      <c r="H7" s="260" t="s">
        <v>49</v>
      </c>
      <c r="I7" s="158" t="s">
        <v>106</v>
      </c>
      <c r="J7" s="200">
        <v>17</v>
      </c>
      <c r="K7" s="200">
        <v>20</v>
      </c>
      <c r="L7" s="201">
        <v>22</v>
      </c>
      <c r="M7" s="160">
        <f>SUM(J7:L7)</f>
        <v>59</v>
      </c>
      <c r="N7" s="200">
        <v>22</v>
      </c>
      <c r="O7" s="200">
        <v>26</v>
      </c>
      <c r="P7" s="201">
        <v>30</v>
      </c>
      <c r="Q7" s="160">
        <f>SUM(N7:P7)</f>
        <v>78</v>
      </c>
      <c r="R7" s="161"/>
      <c r="S7" s="159">
        <f>M7+Q7</f>
        <v>137</v>
      </c>
      <c r="T7" s="262">
        <f>SUM(R7:S8)</f>
        <v>201</v>
      </c>
      <c r="U7" s="264">
        <v>1</v>
      </c>
    </row>
    <row r="8" spans="1:60" s="163" customFormat="1" ht="15" customHeight="1" thickBot="1">
      <c r="A8" s="250"/>
      <c r="B8" s="252"/>
      <c r="C8" s="254"/>
      <c r="D8" s="254"/>
      <c r="E8" s="254"/>
      <c r="F8" s="254"/>
      <c r="G8" s="254"/>
      <c r="H8" s="261"/>
      <c r="I8" s="162" t="s">
        <v>107</v>
      </c>
      <c r="J8" s="162">
        <v>4</v>
      </c>
      <c r="K8" s="162">
        <v>4</v>
      </c>
      <c r="L8" s="162">
        <v>0</v>
      </c>
      <c r="M8" s="160">
        <f>SUM(J8:L8)</f>
        <v>8</v>
      </c>
      <c r="N8" s="162">
        <v>8</v>
      </c>
      <c r="O8" s="162">
        <v>8</v>
      </c>
      <c r="P8" s="162">
        <v>8</v>
      </c>
      <c r="Q8" s="160">
        <f>SUM(N8:P8)</f>
        <v>24</v>
      </c>
      <c r="R8" s="162">
        <f>(M8+Q8)*2</f>
        <v>64</v>
      </c>
      <c r="S8" s="161"/>
      <c r="T8" s="263"/>
      <c r="U8" s="264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</row>
    <row r="9" spans="1:60" ht="13.5" customHeight="1" thickBot="1">
      <c r="A9" s="249">
        <v>2</v>
      </c>
      <c r="B9" s="251" t="s">
        <v>108</v>
      </c>
      <c r="C9" s="253"/>
      <c r="D9" s="253" t="s">
        <v>105</v>
      </c>
      <c r="E9" s="253" t="s">
        <v>48</v>
      </c>
      <c r="F9" s="253">
        <v>34.200000000000003</v>
      </c>
      <c r="G9" s="253">
        <v>10</v>
      </c>
      <c r="H9" s="260" t="s">
        <v>49</v>
      </c>
      <c r="I9" s="158" t="s">
        <v>106</v>
      </c>
      <c r="J9" s="200">
        <v>12.5</v>
      </c>
      <c r="K9" s="200">
        <v>15</v>
      </c>
      <c r="L9" s="200">
        <v>16</v>
      </c>
      <c r="M9" s="160">
        <f>SUM(J9:L9)</f>
        <v>43.5</v>
      </c>
      <c r="N9" s="200">
        <v>15</v>
      </c>
      <c r="O9" s="200">
        <v>18</v>
      </c>
      <c r="P9" s="200">
        <v>21</v>
      </c>
      <c r="Q9" s="160">
        <f t="shared" ref="Q9:Q16" si="0">SUM(N9:P9)</f>
        <v>54</v>
      </c>
      <c r="R9" s="164"/>
      <c r="S9" s="159">
        <f t="shared" ref="S9:S15" si="1">M9+Q9</f>
        <v>97.5</v>
      </c>
      <c r="T9" s="262">
        <f>SUM(R9:S10)</f>
        <v>167.5</v>
      </c>
      <c r="U9" s="264">
        <v>1</v>
      </c>
    </row>
    <row r="10" spans="1:60" s="163" customFormat="1" ht="13.5" customHeight="1" thickBot="1">
      <c r="A10" s="250"/>
      <c r="B10" s="252"/>
      <c r="C10" s="254"/>
      <c r="D10" s="254"/>
      <c r="E10" s="254"/>
      <c r="F10" s="254"/>
      <c r="G10" s="254"/>
      <c r="H10" s="261"/>
      <c r="I10" s="162" t="s">
        <v>107</v>
      </c>
      <c r="J10" s="162">
        <v>4</v>
      </c>
      <c r="K10" s="162">
        <v>4</v>
      </c>
      <c r="L10" s="162">
        <v>4</v>
      </c>
      <c r="M10" s="160">
        <f t="shared" ref="M10:M16" si="2">SUM(J10:L10)</f>
        <v>12</v>
      </c>
      <c r="N10" s="162">
        <v>7</v>
      </c>
      <c r="O10" s="162">
        <v>8</v>
      </c>
      <c r="P10" s="162">
        <v>8</v>
      </c>
      <c r="Q10" s="160">
        <f t="shared" si="0"/>
        <v>23</v>
      </c>
      <c r="R10" s="162">
        <f t="shared" ref="R10:R16" si="3">(M10+Q10)*2</f>
        <v>70</v>
      </c>
      <c r="S10" s="161"/>
      <c r="T10" s="263"/>
      <c r="U10" s="264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</row>
    <row r="11" spans="1:60" ht="13.5" customHeight="1" thickBot="1">
      <c r="A11" s="249">
        <v>3</v>
      </c>
      <c r="B11" s="251" t="s">
        <v>109</v>
      </c>
      <c r="C11" s="253"/>
      <c r="D11" s="265" t="s">
        <v>105</v>
      </c>
      <c r="E11" s="253" t="s">
        <v>48</v>
      </c>
      <c r="F11" s="253">
        <v>41.4</v>
      </c>
      <c r="G11" s="253">
        <v>9</v>
      </c>
      <c r="H11" s="260" t="s">
        <v>49</v>
      </c>
      <c r="I11" s="158" t="s">
        <v>106</v>
      </c>
      <c r="J11" s="200">
        <v>12.5</v>
      </c>
      <c r="K11" s="200">
        <v>15</v>
      </c>
      <c r="L11" s="200">
        <v>17</v>
      </c>
      <c r="M11" s="160">
        <f t="shared" si="2"/>
        <v>44.5</v>
      </c>
      <c r="N11" s="200">
        <v>15</v>
      </c>
      <c r="O11" s="200">
        <v>18</v>
      </c>
      <c r="P11" s="200">
        <v>21</v>
      </c>
      <c r="Q11" s="160">
        <f t="shared" si="0"/>
        <v>54</v>
      </c>
      <c r="R11" s="164"/>
      <c r="S11" s="159">
        <f t="shared" si="1"/>
        <v>98.5</v>
      </c>
      <c r="T11" s="262">
        <f>SUM(R11:S12)</f>
        <v>168.5</v>
      </c>
      <c r="U11" s="264">
        <v>1</v>
      </c>
    </row>
    <row r="12" spans="1:60" s="163" customFormat="1" ht="12.75" customHeight="1" thickBot="1">
      <c r="A12" s="250"/>
      <c r="B12" s="252"/>
      <c r="C12" s="254"/>
      <c r="D12" s="266"/>
      <c r="E12" s="254"/>
      <c r="F12" s="254"/>
      <c r="G12" s="254"/>
      <c r="H12" s="261"/>
      <c r="I12" s="162" t="s">
        <v>107</v>
      </c>
      <c r="J12" s="162">
        <v>4</v>
      </c>
      <c r="K12" s="162">
        <v>4</v>
      </c>
      <c r="L12" s="162">
        <v>4</v>
      </c>
      <c r="M12" s="160">
        <f t="shared" si="2"/>
        <v>12</v>
      </c>
      <c r="N12" s="162">
        <v>7</v>
      </c>
      <c r="O12" s="162">
        <v>8</v>
      </c>
      <c r="P12" s="162">
        <v>8</v>
      </c>
      <c r="Q12" s="160">
        <f t="shared" si="0"/>
        <v>23</v>
      </c>
      <c r="R12" s="162">
        <f t="shared" si="3"/>
        <v>70</v>
      </c>
      <c r="S12" s="161"/>
      <c r="T12" s="263"/>
      <c r="U12" s="264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</row>
    <row r="13" spans="1:60" ht="13.5" customHeight="1" thickBot="1">
      <c r="A13" s="249">
        <v>4</v>
      </c>
      <c r="B13" s="251" t="s">
        <v>110</v>
      </c>
      <c r="C13" s="253"/>
      <c r="D13" s="253" t="s">
        <v>111</v>
      </c>
      <c r="E13" s="253" t="s">
        <v>48</v>
      </c>
      <c r="F13" s="253">
        <v>47.8</v>
      </c>
      <c r="G13" s="253">
        <v>11</v>
      </c>
      <c r="H13" s="260" t="s">
        <v>49</v>
      </c>
      <c r="I13" s="158" t="s">
        <v>106</v>
      </c>
      <c r="J13" s="200">
        <v>27</v>
      </c>
      <c r="K13" s="200">
        <v>30</v>
      </c>
      <c r="L13" s="201">
        <v>32</v>
      </c>
      <c r="M13" s="160">
        <f t="shared" si="2"/>
        <v>89</v>
      </c>
      <c r="N13" s="200">
        <v>34</v>
      </c>
      <c r="O13" s="200">
        <v>36</v>
      </c>
      <c r="P13" s="200">
        <v>38</v>
      </c>
      <c r="Q13" s="160">
        <f t="shared" si="0"/>
        <v>108</v>
      </c>
      <c r="R13" s="164"/>
      <c r="S13" s="159">
        <f t="shared" si="1"/>
        <v>197</v>
      </c>
      <c r="T13" s="262">
        <f>SUM(R13:S14)</f>
        <v>269</v>
      </c>
      <c r="U13" s="264">
        <v>1</v>
      </c>
    </row>
    <row r="14" spans="1:60" s="163" customFormat="1" ht="13.5" customHeight="1" thickBot="1">
      <c r="A14" s="250"/>
      <c r="B14" s="252"/>
      <c r="C14" s="254"/>
      <c r="D14" s="254"/>
      <c r="E14" s="254"/>
      <c r="F14" s="254"/>
      <c r="G14" s="254"/>
      <c r="H14" s="261"/>
      <c r="I14" s="162" t="s">
        <v>107</v>
      </c>
      <c r="J14" s="162">
        <v>4</v>
      </c>
      <c r="K14" s="162">
        <v>4</v>
      </c>
      <c r="L14" s="162">
        <v>4</v>
      </c>
      <c r="M14" s="160">
        <f t="shared" si="2"/>
        <v>12</v>
      </c>
      <c r="N14" s="162">
        <v>8</v>
      </c>
      <c r="O14" s="162">
        <v>8</v>
      </c>
      <c r="P14" s="162">
        <v>8</v>
      </c>
      <c r="Q14" s="160">
        <f t="shared" si="0"/>
        <v>24</v>
      </c>
      <c r="R14" s="162">
        <f t="shared" si="3"/>
        <v>72</v>
      </c>
      <c r="S14" s="161"/>
      <c r="T14" s="263"/>
      <c r="U14" s="264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</row>
    <row r="15" spans="1:60" ht="13.5" customHeight="1" thickBot="1">
      <c r="A15" s="249">
        <v>5</v>
      </c>
      <c r="B15" s="251" t="s">
        <v>112</v>
      </c>
      <c r="C15" s="253"/>
      <c r="D15" s="253" t="s">
        <v>111</v>
      </c>
      <c r="E15" s="253" t="s">
        <v>48</v>
      </c>
      <c r="F15" s="253">
        <v>42.7</v>
      </c>
      <c r="G15" s="253">
        <v>12</v>
      </c>
      <c r="H15" s="260" t="s">
        <v>49</v>
      </c>
      <c r="I15" s="158" t="s">
        <v>106</v>
      </c>
      <c r="J15" s="200">
        <v>24</v>
      </c>
      <c r="K15" s="200">
        <v>25</v>
      </c>
      <c r="L15" s="200">
        <v>27</v>
      </c>
      <c r="M15" s="160">
        <f t="shared" si="2"/>
        <v>76</v>
      </c>
      <c r="N15" s="200">
        <v>28</v>
      </c>
      <c r="O15" s="200">
        <v>30</v>
      </c>
      <c r="P15" s="200">
        <v>31</v>
      </c>
      <c r="Q15" s="160">
        <f t="shared" si="0"/>
        <v>89</v>
      </c>
      <c r="R15" s="164"/>
      <c r="S15" s="159">
        <f t="shared" si="1"/>
        <v>165</v>
      </c>
      <c r="T15" s="262">
        <f>SUM(R15:S16)</f>
        <v>237</v>
      </c>
      <c r="U15" s="264">
        <v>1</v>
      </c>
    </row>
    <row r="16" spans="1:60" s="163" customFormat="1" ht="13.5" customHeight="1" thickBot="1">
      <c r="A16" s="250"/>
      <c r="B16" s="252"/>
      <c r="C16" s="254"/>
      <c r="D16" s="254"/>
      <c r="E16" s="254"/>
      <c r="F16" s="254"/>
      <c r="G16" s="254"/>
      <c r="H16" s="261"/>
      <c r="I16" s="162" t="s">
        <v>107</v>
      </c>
      <c r="J16" s="162">
        <v>4</v>
      </c>
      <c r="K16" s="162">
        <v>4</v>
      </c>
      <c r="L16" s="162">
        <v>4</v>
      </c>
      <c r="M16" s="160">
        <f t="shared" si="2"/>
        <v>12</v>
      </c>
      <c r="N16" s="162">
        <v>8</v>
      </c>
      <c r="O16" s="162">
        <v>8</v>
      </c>
      <c r="P16" s="162">
        <v>8</v>
      </c>
      <c r="Q16" s="160">
        <f t="shared" si="0"/>
        <v>24</v>
      </c>
      <c r="R16" s="162">
        <f t="shared" si="3"/>
        <v>72</v>
      </c>
      <c r="S16" s="161"/>
      <c r="T16" s="263"/>
      <c r="U16" s="264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</row>
    <row r="17" spans="1:60" ht="13.5" customHeight="1" thickBot="1">
      <c r="B17" s="165"/>
      <c r="C17" s="165"/>
      <c r="D17" s="195"/>
      <c r="M17" s="155"/>
      <c r="Q17" s="155"/>
      <c r="T17" s="166"/>
      <c r="U17" s="166"/>
    </row>
    <row r="18" spans="1:60" ht="15.75" customHeight="1" thickBot="1">
      <c r="A18" s="271"/>
      <c r="B18" s="251" t="s">
        <v>113</v>
      </c>
      <c r="C18" s="273"/>
      <c r="D18" s="253" t="s">
        <v>114</v>
      </c>
      <c r="E18" s="267"/>
      <c r="F18" s="267"/>
      <c r="G18" s="267"/>
      <c r="H18" s="269"/>
      <c r="I18" s="158" t="s">
        <v>106</v>
      </c>
      <c r="J18" s="159">
        <v>20</v>
      </c>
      <c r="K18" s="159">
        <v>22</v>
      </c>
      <c r="L18" s="159">
        <v>24</v>
      </c>
      <c r="M18" s="160">
        <f>SUM(J18:L18)</f>
        <v>66</v>
      </c>
      <c r="N18" s="159">
        <v>25</v>
      </c>
      <c r="O18" s="159">
        <v>30</v>
      </c>
      <c r="P18" s="159">
        <v>35</v>
      </c>
      <c r="Q18" s="160">
        <f>SUM(N18:P18)</f>
        <v>90</v>
      </c>
      <c r="R18" s="161"/>
      <c r="S18" s="159">
        <f>M18+Q18</f>
        <v>156</v>
      </c>
      <c r="T18" s="262">
        <f>SUM(R18:S19)</f>
        <v>218</v>
      </c>
      <c r="U18" s="264"/>
    </row>
    <row r="19" spans="1:60" s="163" customFormat="1" ht="15.75" customHeight="1" thickBot="1">
      <c r="A19" s="272"/>
      <c r="B19" s="252"/>
      <c r="C19" s="274"/>
      <c r="D19" s="254"/>
      <c r="E19" s="268"/>
      <c r="F19" s="268"/>
      <c r="G19" s="268"/>
      <c r="H19" s="270"/>
      <c r="I19" s="162" t="s">
        <v>107</v>
      </c>
      <c r="J19" s="162">
        <v>4</v>
      </c>
      <c r="K19" s="162">
        <v>4</v>
      </c>
      <c r="L19" s="162">
        <v>3</v>
      </c>
      <c r="M19" s="160">
        <f>SUM(J19:L19)</f>
        <v>11</v>
      </c>
      <c r="N19" s="162">
        <v>8</v>
      </c>
      <c r="O19" s="162">
        <v>8</v>
      </c>
      <c r="P19" s="162">
        <v>4</v>
      </c>
      <c r="Q19" s="160">
        <f>SUM(N19:P19)</f>
        <v>20</v>
      </c>
      <c r="R19" s="162">
        <f>(M19+Q19)*2</f>
        <v>62</v>
      </c>
      <c r="S19" s="164"/>
      <c r="T19" s="263"/>
      <c r="U19" s="264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</row>
    <row r="20" spans="1:60" ht="13.5" customHeight="1"/>
    <row r="21" spans="1:60" ht="13.5" customHeight="1"/>
    <row r="22" spans="1:60" ht="13.5" customHeight="1"/>
    <row r="23" spans="1:60" ht="13.5" customHeight="1"/>
    <row r="24" spans="1:60" ht="13.5" customHeight="1">
      <c r="B24" s="152" t="s">
        <v>115</v>
      </c>
    </row>
    <row r="25" spans="1:60" ht="13.5" customHeight="1">
      <c r="B25" s="152" t="s">
        <v>116</v>
      </c>
      <c r="E25" s="154"/>
      <c r="F25" s="154"/>
      <c r="G25" s="154"/>
      <c r="H25" s="167"/>
      <c r="I25" s="167"/>
      <c r="J25" s="154"/>
      <c r="K25" s="154"/>
      <c r="L25" s="154"/>
      <c r="M25" s="154"/>
      <c r="N25" s="154"/>
      <c r="O25" s="154"/>
      <c r="P25" s="154"/>
      <c r="Q25" s="154"/>
    </row>
    <row r="26" spans="1:60" ht="13.5" customHeight="1">
      <c r="B26" s="152" t="s">
        <v>117</v>
      </c>
    </row>
    <row r="27" spans="1:60" ht="13.5" customHeight="1"/>
    <row r="28" spans="1:60" ht="13.5" customHeight="1">
      <c r="B28" s="152" t="s">
        <v>118</v>
      </c>
    </row>
    <row r="29" spans="1:60" ht="13.5" customHeight="1"/>
    <row r="30" spans="1:60" ht="13.5" customHeight="1">
      <c r="C30" s="154"/>
      <c r="D30" s="154"/>
      <c r="E30" s="154"/>
      <c r="F30" s="167"/>
      <c r="G30" s="154"/>
      <c r="H30" s="154"/>
      <c r="I30" s="154"/>
      <c r="J30" s="154"/>
      <c r="K30" s="154"/>
      <c r="L30" s="154"/>
      <c r="M30" s="154"/>
      <c r="N30" s="154"/>
      <c r="O30" s="154"/>
    </row>
    <row r="31" spans="1:60" ht="13.5" customHeight="1">
      <c r="B31" s="168"/>
      <c r="O31" s="169"/>
    </row>
    <row r="32" spans="1:60" ht="13.5" customHeight="1">
      <c r="B32" s="170"/>
      <c r="C32" s="169"/>
      <c r="D32" s="154"/>
      <c r="E32" s="169"/>
      <c r="F32" s="154"/>
      <c r="K32" s="154"/>
      <c r="L32" s="154"/>
      <c r="T32" s="152"/>
      <c r="U32" s="152"/>
    </row>
    <row r="33" spans="2:21">
      <c r="B33" s="171"/>
      <c r="C33" s="153"/>
      <c r="D33" s="153"/>
      <c r="E33" s="153"/>
      <c r="F33" s="153"/>
      <c r="K33" s="154"/>
      <c r="L33" s="154"/>
      <c r="T33" s="152"/>
      <c r="U33" s="152"/>
    </row>
    <row r="34" spans="2:21">
      <c r="K34" s="154"/>
      <c r="L34" s="154"/>
      <c r="T34" s="152"/>
      <c r="U34" s="152"/>
    </row>
    <row r="35" spans="2:21">
      <c r="K35" s="154"/>
      <c r="L35" s="154"/>
      <c r="T35" s="152"/>
      <c r="U35" s="152"/>
    </row>
    <row r="36" spans="2:21">
      <c r="B36" s="170"/>
      <c r="C36" s="169"/>
      <c r="D36" s="154"/>
      <c r="E36" s="169"/>
      <c r="F36" s="169"/>
      <c r="K36" s="154"/>
      <c r="L36" s="154"/>
      <c r="T36" s="152"/>
      <c r="U36" s="152"/>
    </row>
    <row r="37" spans="2:21">
      <c r="K37" s="154"/>
      <c r="L37" s="154"/>
      <c r="T37" s="152"/>
      <c r="U37" s="152"/>
    </row>
    <row r="38" spans="2:21">
      <c r="J38" s="153"/>
      <c r="K38" s="153"/>
      <c r="L38" s="154"/>
      <c r="T38" s="152"/>
      <c r="U38" s="152"/>
    </row>
    <row r="39" spans="2:21">
      <c r="B39" s="156"/>
      <c r="J39" s="153"/>
      <c r="K39" s="153"/>
      <c r="L39" s="154"/>
      <c r="T39" s="152"/>
      <c r="U39" s="152"/>
    </row>
    <row r="40" spans="2:21">
      <c r="H40" s="170"/>
      <c r="I40" s="172"/>
      <c r="J40" s="153"/>
      <c r="K40" s="153"/>
      <c r="L40" s="154"/>
      <c r="T40" s="152"/>
      <c r="U40" s="152"/>
    </row>
    <row r="41" spans="2:21">
      <c r="H41" s="170"/>
      <c r="J41" s="153"/>
      <c r="K41" s="153"/>
      <c r="L41" s="154"/>
      <c r="T41" s="152"/>
      <c r="U41" s="152"/>
    </row>
    <row r="42" spans="2:21">
      <c r="B42" s="173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T42" s="152"/>
      <c r="U42" s="152"/>
    </row>
    <row r="43" spans="2:21">
      <c r="B43" s="174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T43" s="152"/>
      <c r="U43" s="152"/>
    </row>
    <row r="44" spans="2:21">
      <c r="B44" s="173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T44" s="152"/>
      <c r="U44" s="152"/>
    </row>
    <row r="45" spans="2:21">
      <c r="B45" s="174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T45" s="152"/>
      <c r="U45" s="152"/>
    </row>
    <row r="46" spans="2:21">
      <c r="B46" s="173"/>
      <c r="C46" s="154"/>
      <c r="E46" s="154"/>
      <c r="F46" s="154"/>
      <c r="G46" s="154"/>
      <c r="H46" s="167"/>
      <c r="I46" s="167"/>
      <c r="J46" s="154"/>
      <c r="K46" s="154"/>
      <c r="L46" s="154"/>
      <c r="M46" s="154"/>
      <c r="N46" s="154"/>
      <c r="O46" s="154"/>
      <c r="P46" s="154"/>
      <c r="Q46" s="154"/>
      <c r="R46" s="154"/>
      <c r="S46" s="154"/>
    </row>
    <row r="47" spans="2:21">
      <c r="B47" s="174"/>
      <c r="C47" s="169"/>
      <c r="D47" s="170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</row>
    <row r="48" spans="2:21">
      <c r="B48" s="173"/>
      <c r="C48" s="154"/>
      <c r="E48" s="154"/>
      <c r="F48" s="154"/>
      <c r="G48" s="154"/>
      <c r="H48" s="167"/>
      <c r="I48" s="167"/>
      <c r="J48" s="154"/>
      <c r="K48" s="154"/>
      <c r="L48" s="154"/>
      <c r="M48" s="154"/>
      <c r="N48" s="154"/>
      <c r="O48" s="154"/>
      <c r="P48" s="154"/>
      <c r="Q48" s="154"/>
      <c r="R48" s="154"/>
      <c r="S48" s="154"/>
    </row>
    <row r="49" spans="2:21">
      <c r="B49" s="174"/>
      <c r="C49" s="169"/>
      <c r="D49" s="170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</row>
    <row r="50" spans="2:21">
      <c r="B50" s="173"/>
      <c r="C50" s="154"/>
      <c r="E50" s="154"/>
      <c r="F50" s="154"/>
      <c r="G50" s="154"/>
      <c r="H50" s="167"/>
      <c r="I50" s="167"/>
      <c r="J50" s="154"/>
      <c r="K50" s="154"/>
      <c r="L50" s="154"/>
      <c r="M50" s="154"/>
      <c r="N50" s="154"/>
      <c r="O50" s="154"/>
      <c r="P50" s="154"/>
      <c r="Q50" s="154"/>
      <c r="R50" s="154"/>
      <c r="S50" s="154"/>
    </row>
    <row r="51" spans="2:21">
      <c r="B51" s="174"/>
      <c r="C51" s="169"/>
      <c r="D51" s="170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</row>
    <row r="52" spans="2:21">
      <c r="B52" s="173"/>
      <c r="C52" s="154"/>
      <c r="E52" s="154"/>
      <c r="F52" s="154"/>
      <c r="G52" s="154"/>
      <c r="H52" s="167"/>
      <c r="I52" s="167"/>
      <c r="J52" s="153"/>
      <c r="K52" s="154"/>
      <c r="L52" s="154"/>
      <c r="M52" s="154"/>
      <c r="N52" s="153"/>
      <c r="O52" s="154"/>
      <c r="P52" s="154"/>
      <c r="Q52" s="154"/>
      <c r="R52" s="154"/>
      <c r="S52" s="154"/>
    </row>
    <row r="53" spans="2:21">
      <c r="B53" s="174"/>
      <c r="C53" s="169"/>
      <c r="D53" s="170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</row>
    <row r="54" spans="2:21">
      <c r="B54" s="173"/>
      <c r="C54" s="154"/>
      <c r="E54" s="154"/>
      <c r="F54" s="154"/>
      <c r="G54" s="154"/>
      <c r="H54" s="167"/>
      <c r="I54" s="167"/>
      <c r="J54" s="153"/>
      <c r="K54" s="153"/>
      <c r="L54" s="154"/>
      <c r="M54" s="154"/>
      <c r="N54" s="153"/>
      <c r="O54" s="153"/>
      <c r="P54" s="154"/>
      <c r="Q54" s="154"/>
      <c r="R54" s="154"/>
      <c r="S54" s="154"/>
    </row>
    <row r="55" spans="2:21">
      <c r="B55" s="174"/>
      <c r="C55" s="169"/>
      <c r="D55" s="170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54"/>
      <c r="P55" s="169"/>
      <c r="Q55" s="169"/>
      <c r="R55" s="169"/>
      <c r="S55" s="169"/>
      <c r="T55" s="169"/>
      <c r="U55" s="169"/>
    </row>
    <row r="57" spans="2:21">
      <c r="F57" s="154"/>
      <c r="J57" s="154"/>
      <c r="K57" s="154"/>
      <c r="L57" s="154"/>
      <c r="M57" s="154"/>
      <c r="N57" s="154"/>
      <c r="O57" s="154"/>
      <c r="P57" s="154"/>
      <c r="Q57" s="154"/>
      <c r="R57" s="154"/>
      <c r="S57" s="169"/>
      <c r="T57" s="169"/>
      <c r="U57" s="153"/>
    </row>
    <row r="58" spans="2:21">
      <c r="B58" s="174"/>
      <c r="C58" s="169"/>
      <c r="D58" s="170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54"/>
    </row>
    <row r="60" spans="2:21">
      <c r="E60" s="154"/>
      <c r="F60" s="154"/>
      <c r="G60" s="154"/>
      <c r="H60" s="167"/>
      <c r="I60" s="167"/>
      <c r="J60" s="154"/>
      <c r="K60" s="154"/>
      <c r="L60" s="154"/>
      <c r="M60" s="154"/>
      <c r="N60" s="154"/>
      <c r="O60" s="154"/>
      <c r="P60" s="154"/>
      <c r="Q60" s="154"/>
    </row>
    <row r="64" spans="2:21">
      <c r="C64" s="154"/>
      <c r="D64" s="154"/>
      <c r="E64" s="154"/>
      <c r="F64" s="167"/>
      <c r="G64" s="154"/>
      <c r="H64" s="154"/>
      <c r="I64" s="154"/>
      <c r="J64" s="154"/>
      <c r="K64" s="154"/>
      <c r="L64" s="154"/>
      <c r="M64" s="154"/>
      <c r="N64" s="154"/>
      <c r="O64" s="154"/>
    </row>
    <row r="65" spans="2:15">
      <c r="B65" s="168"/>
      <c r="O65" s="169"/>
    </row>
    <row r="66" spans="2:15">
      <c r="B66" s="170"/>
      <c r="C66" s="169"/>
      <c r="D66" s="169"/>
      <c r="E66" s="169"/>
      <c r="F66" s="169"/>
      <c r="G66" s="169"/>
      <c r="H66" s="154"/>
      <c r="I66" s="154"/>
      <c r="J66" s="169"/>
      <c r="K66" s="169"/>
      <c r="L66" s="169"/>
      <c r="M66" s="154"/>
      <c r="N66" s="169"/>
      <c r="O66" s="154"/>
    </row>
    <row r="67" spans="2:15">
      <c r="B67" s="171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</row>
    <row r="70" spans="2:15">
      <c r="B70" s="170"/>
      <c r="C70" s="169"/>
      <c r="D70" s="169"/>
      <c r="E70" s="169"/>
      <c r="F70" s="169"/>
      <c r="G70" s="169"/>
      <c r="H70" s="154"/>
      <c r="I70" s="154"/>
      <c r="J70" s="169"/>
      <c r="K70" s="169"/>
      <c r="L70" s="169"/>
      <c r="M70" s="154"/>
      <c r="N70" s="169"/>
      <c r="O70" s="169"/>
    </row>
  </sheetData>
  <mergeCells count="76">
    <mergeCell ref="A18:A19"/>
    <mergeCell ref="B18:B19"/>
    <mergeCell ref="C18:C19"/>
    <mergeCell ref="D18:D19"/>
    <mergeCell ref="E18:E19"/>
    <mergeCell ref="F18:F19"/>
    <mergeCell ref="G13:G14"/>
    <mergeCell ref="H13:H14"/>
    <mergeCell ref="T13:T14"/>
    <mergeCell ref="U13:U14"/>
    <mergeCell ref="F15:F16"/>
    <mergeCell ref="G18:G19"/>
    <mergeCell ref="H18:H19"/>
    <mergeCell ref="T18:T19"/>
    <mergeCell ref="U18:U19"/>
    <mergeCell ref="G15:G16"/>
    <mergeCell ref="H15:H16"/>
    <mergeCell ref="T15:T16"/>
    <mergeCell ref="U15:U16"/>
    <mergeCell ref="F13:F14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13:E14"/>
    <mergeCell ref="F11:F12"/>
    <mergeCell ref="G11:G12"/>
    <mergeCell ref="H11:H12"/>
    <mergeCell ref="T11:T12"/>
    <mergeCell ref="U11:U12"/>
    <mergeCell ref="A11:A12"/>
    <mergeCell ref="B11:B12"/>
    <mergeCell ref="C11:C12"/>
    <mergeCell ref="D11:D12"/>
    <mergeCell ref="E11:E12"/>
    <mergeCell ref="G7:G8"/>
    <mergeCell ref="H7:H8"/>
    <mergeCell ref="T7:T8"/>
    <mergeCell ref="U7:U8"/>
    <mergeCell ref="A9:A10"/>
    <mergeCell ref="B9:B10"/>
    <mergeCell ref="C9:C10"/>
    <mergeCell ref="D9:D10"/>
    <mergeCell ref="E9:E10"/>
    <mergeCell ref="F9:F10"/>
    <mergeCell ref="G9:G10"/>
    <mergeCell ref="H9:H10"/>
    <mergeCell ref="T9:T10"/>
    <mergeCell ref="U9:U10"/>
    <mergeCell ref="R5:R6"/>
    <mergeCell ref="S5:S6"/>
    <mergeCell ref="T5:T6"/>
    <mergeCell ref="U5:U6"/>
    <mergeCell ref="A7:A8"/>
    <mergeCell ref="B7:B8"/>
    <mergeCell ref="C7:C8"/>
    <mergeCell ref="D7:D8"/>
    <mergeCell ref="E7:E8"/>
    <mergeCell ref="F7:F8"/>
    <mergeCell ref="G5:G6"/>
    <mergeCell ref="H5:H6"/>
    <mergeCell ref="J5:L5"/>
    <mergeCell ref="M5:M6"/>
    <mergeCell ref="N5:P5"/>
    <mergeCell ref="Q5:Q6"/>
    <mergeCell ref="F5:F6"/>
    <mergeCell ref="A5:A6"/>
    <mergeCell ref="B5:B6"/>
    <mergeCell ref="C5:C6"/>
    <mergeCell ref="D5:D6"/>
    <mergeCell ref="E5:E6"/>
  </mergeCells>
  <phoneticPr fontId="3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K90"/>
  <sheetViews>
    <sheetView topLeftCell="A17" zoomScale="125" workbookViewId="0">
      <selection activeCell="A17" sqref="A17:R30"/>
    </sheetView>
  </sheetViews>
  <sheetFormatPr defaultColWidth="9.28515625" defaultRowHeight="12.75"/>
  <cols>
    <col min="1" max="1" width="4.42578125" style="1" customWidth="1"/>
    <col min="2" max="2" width="12.28515625" style="1" customWidth="1"/>
    <col min="3" max="3" width="11.28515625" style="1" customWidth="1"/>
    <col min="4" max="4" width="13.140625" style="2" bestFit="1" customWidth="1"/>
    <col min="5" max="5" width="8.7109375" style="2" customWidth="1"/>
    <col min="6" max="6" width="8.42578125" style="1" customWidth="1"/>
    <col min="7" max="7" width="7.28515625" style="3" customWidth="1"/>
    <col min="8" max="10" width="6.140625" style="1" customWidth="1"/>
    <col min="11" max="11" width="8.42578125" style="1" customWidth="1"/>
    <col min="12" max="14" width="6.140625" style="1" customWidth="1"/>
    <col min="15" max="15" width="7.85546875" style="1" customWidth="1"/>
    <col min="16" max="16" width="6.42578125" style="1" customWidth="1"/>
    <col min="17" max="17" width="9.42578125" style="1" customWidth="1"/>
    <col min="18" max="18" width="12.85546875" style="1" customWidth="1"/>
    <col min="19" max="19" width="0.7109375" style="1" customWidth="1"/>
    <col min="20" max="21" width="9.28515625" style="1"/>
    <col min="22" max="22" width="22.85546875" style="1" customWidth="1"/>
    <col min="23" max="23" width="13" style="1" customWidth="1"/>
    <col min="24" max="36" width="9.28515625" style="1"/>
    <col min="37" max="37" width="13.7109375" style="1" customWidth="1"/>
    <col min="38" max="16384" width="9.28515625" style="1"/>
  </cols>
  <sheetData>
    <row r="1" spans="1:37" s="11" customFormat="1" ht="12.75" hidden="1" customHeight="1">
      <c r="A1" s="4"/>
      <c r="B1" s="5"/>
      <c r="C1" s="6"/>
      <c r="D1" s="7"/>
      <c r="E1" s="7"/>
      <c r="F1" s="6"/>
      <c r="G1" s="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9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7" s="3" customFormat="1" ht="12.75" hidden="1" customHeight="1">
      <c r="A2" s="12"/>
      <c r="B2" s="13"/>
      <c r="C2" s="13"/>
      <c r="D2" s="13"/>
      <c r="E2" s="137"/>
      <c r="F2" s="13"/>
      <c r="G2" s="13"/>
      <c r="H2" s="14"/>
      <c r="I2" s="14"/>
      <c r="J2" s="14"/>
      <c r="K2" s="15"/>
      <c r="L2" s="14"/>
      <c r="M2" s="14"/>
      <c r="N2" s="14"/>
      <c r="O2" s="15"/>
      <c r="P2" s="13"/>
      <c r="Q2" s="16"/>
      <c r="R2" s="14"/>
      <c r="S2" s="17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K2" s="18"/>
    </row>
    <row r="3" spans="1:37" ht="12.75" hidden="1" customHeight="1">
      <c r="A3" s="19"/>
      <c r="B3" s="20"/>
      <c r="C3" s="21"/>
      <c r="D3" s="22"/>
      <c r="E3" s="141"/>
      <c r="F3" s="23"/>
      <c r="G3" s="24"/>
      <c r="H3" s="25"/>
      <c r="I3" s="25"/>
      <c r="J3" s="25"/>
      <c r="K3" s="26"/>
      <c r="L3" s="25"/>
      <c r="M3" s="25"/>
      <c r="N3" s="25"/>
      <c r="O3" s="27"/>
      <c r="P3" s="28"/>
      <c r="Q3" s="29"/>
      <c r="R3" s="30"/>
      <c r="S3" s="9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7" ht="12.75" hidden="1" customHeight="1">
      <c r="A4" s="19"/>
      <c r="B4" s="20"/>
      <c r="C4" s="21"/>
      <c r="D4" s="22"/>
      <c r="E4" s="142"/>
      <c r="F4" s="31"/>
      <c r="G4" s="32"/>
      <c r="H4" s="33"/>
      <c r="I4" s="33"/>
      <c r="J4" s="34"/>
      <c r="K4" s="26"/>
      <c r="L4" s="35"/>
      <c r="M4" s="35"/>
      <c r="N4" s="36"/>
      <c r="O4" s="27"/>
      <c r="P4" s="28"/>
      <c r="Q4" s="29"/>
      <c r="R4" s="30"/>
      <c r="S4" s="9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7" ht="12.75" hidden="1" customHeight="1">
      <c r="A5" s="19"/>
      <c r="B5" s="20"/>
      <c r="C5" s="21"/>
      <c r="D5" s="22"/>
      <c r="E5" s="142"/>
      <c r="F5" s="31"/>
      <c r="G5" s="32"/>
      <c r="H5" s="35"/>
      <c r="I5" s="35"/>
      <c r="J5" s="35"/>
      <c r="K5" s="26"/>
      <c r="L5" s="35"/>
      <c r="M5" s="34"/>
      <c r="N5" s="36"/>
      <c r="O5" s="27"/>
      <c r="P5" s="28"/>
      <c r="Q5" s="29"/>
      <c r="R5" s="30"/>
      <c r="S5" s="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7" ht="12.75" hidden="1" customHeight="1">
      <c r="A6" s="19"/>
      <c r="B6" s="20"/>
      <c r="C6" s="21"/>
      <c r="D6" s="22"/>
      <c r="E6" s="142"/>
      <c r="F6" s="31"/>
      <c r="G6" s="32"/>
      <c r="H6" s="25"/>
      <c r="I6" s="25"/>
      <c r="J6" s="37"/>
      <c r="K6" s="26"/>
      <c r="L6" s="25"/>
      <c r="M6" s="37"/>
      <c r="N6" s="37"/>
      <c r="O6" s="27"/>
      <c r="P6" s="28"/>
      <c r="Q6" s="29"/>
      <c r="R6" s="30"/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7" ht="12.75" hidden="1" customHeight="1">
      <c r="A7" s="38"/>
      <c r="B7" s="39"/>
      <c r="C7" s="40"/>
      <c r="D7" s="24"/>
      <c r="E7" s="24"/>
      <c r="F7" s="41"/>
      <c r="G7" s="42"/>
      <c r="H7" s="43"/>
      <c r="I7" s="43"/>
      <c r="J7" s="25"/>
      <c r="K7" s="44"/>
      <c r="L7" s="25"/>
      <c r="M7" s="25"/>
      <c r="N7" s="37"/>
      <c r="O7" s="45"/>
      <c r="P7" s="46"/>
      <c r="Q7" s="47"/>
      <c r="R7" s="48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7" ht="12.75" hidden="1" customHeight="1">
      <c r="A8" s="9"/>
      <c r="B8" s="9"/>
      <c r="C8" s="9"/>
      <c r="D8" s="49"/>
      <c r="E8" s="49"/>
      <c r="F8" s="9"/>
      <c r="G8" s="50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51"/>
      <c r="AI8" s="51"/>
      <c r="AJ8" s="52"/>
      <c r="AK8" s="52"/>
    </row>
    <row r="9" spans="1:37" ht="12.75" hidden="1" customHeight="1">
      <c r="A9" s="9"/>
      <c r="B9" s="53"/>
      <c r="C9" s="54"/>
      <c r="D9" s="55"/>
      <c r="E9" s="55"/>
      <c r="F9" s="56"/>
      <c r="G9" s="57"/>
      <c r="H9" s="56"/>
      <c r="I9" s="56"/>
      <c r="J9" s="56"/>
      <c r="K9" s="56"/>
      <c r="L9" s="56"/>
      <c r="M9" s="56"/>
      <c r="N9" s="56"/>
      <c r="O9" s="56"/>
      <c r="P9" s="56"/>
      <c r="Q9" s="56"/>
      <c r="R9" s="4"/>
      <c r="S9" s="9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51"/>
      <c r="AI9" s="51"/>
      <c r="AJ9" s="52"/>
      <c r="AK9" s="52"/>
    </row>
    <row r="10" spans="1:37" ht="12.75" hidden="1" customHeight="1">
      <c r="A10" s="9"/>
      <c r="B10" s="58"/>
      <c r="C10" s="9"/>
      <c r="D10" s="59"/>
      <c r="E10" s="59"/>
      <c r="F10" s="4"/>
      <c r="G10" s="6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9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51"/>
      <c r="AI10" s="51"/>
      <c r="AJ10" s="52"/>
      <c r="AK10" s="52"/>
    </row>
    <row r="11" spans="1:37" ht="12.75" hidden="1" customHeight="1">
      <c r="A11" s="4"/>
      <c r="B11" s="5"/>
      <c r="C11" s="5"/>
      <c r="D11" s="7"/>
      <c r="E11" s="7"/>
      <c r="F11" s="6"/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  <c r="R11" s="9"/>
      <c r="S11" s="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51"/>
      <c r="AI11" s="51"/>
      <c r="AJ11" s="52"/>
      <c r="AK11" s="52"/>
    </row>
    <row r="12" spans="1:37" ht="12.75" hidden="1" customHeight="1">
      <c r="A12" s="12"/>
      <c r="B12" s="13"/>
      <c r="C12" s="13"/>
      <c r="D12" s="13"/>
      <c r="E12" s="137"/>
      <c r="F12" s="13"/>
      <c r="G12" s="13"/>
      <c r="H12" s="275"/>
      <c r="I12" s="275"/>
      <c r="J12" s="275"/>
      <c r="K12" s="13"/>
      <c r="L12" s="276"/>
      <c r="M12" s="276"/>
      <c r="N12" s="276"/>
      <c r="O12" s="13"/>
      <c r="P12" s="13"/>
      <c r="Q12" s="16"/>
      <c r="R12" s="13"/>
      <c r="S12" s="9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51"/>
      <c r="AI12" s="51"/>
      <c r="AJ12" s="52"/>
      <c r="AK12" s="52"/>
    </row>
    <row r="13" spans="1:37" ht="12.75" hidden="1" customHeight="1">
      <c r="A13" s="61"/>
      <c r="B13" s="62"/>
      <c r="C13" s="62"/>
      <c r="D13" s="63"/>
      <c r="E13" s="63"/>
      <c r="F13" s="15"/>
      <c r="G13" s="64"/>
      <c r="H13" s="14"/>
      <c r="I13" s="14"/>
      <c r="J13" s="14"/>
      <c r="K13" s="15"/>
      <c r="L13" s="14"/>
      <c r="M13" s="14"/>
      <c r="N13" s="14"/>
      <c r="O13" s="15"/>
      <c r="P13" s="64"/>
      <c r="Q13" s="65"/>
      <c r="R13" s="15"/>
      <c r="S13" s="9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7" s="75" customFormat="1" ht="12.75" hidden="1" customHeight="1">
      <c r="A14" s="66"/>
      <c r="B14" s="67"/>
      <c r="C14" s="67"/>
      <c r="D14" s="68"/>
      <c r="E14" s="68"/>
      <c r="F14" s="69"/>
      <c r="G14" s="70"/>
      <c r="H14" s="25"/>
      <c r="I14" s="25"/>
      <c r="J14" s="25"/>
      <c r="K14" s="71"/>
      <c r="L14" s="25"/>
      <c r="M14" s="25"/>
      <c r="N14" s="37"/>
      <c r="O14" s="72"/>
      <c r="P14" s="73"/>
      <c r="Q14" s="74"/>
      <c r="R14" s="30"/>
      <c r="S14" s="9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7" ht="12.75" hidden="1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48"/>
      <c r="R15" s="48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7" ht="12.75" hidden="1" customHeight="1">
      <c r="B16" s="75"/>
      <c r="C16" s="75"/>
      <c r="G16" s="77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14.1" customHeight="1">
      <c r="A17" s="78"/>
      <c r="B17" s="6" t="s">
        <v>75</v>
      </c>
      <c r="C17" s="6"/>
      <c r="D17" s="79"/>
      <c r="E17" s="79"/>
      <c r="F17" s="7"/>
      <c r="G17" s="7"/>
      <c r="H17" s="7"/>
      <c r="I17" s="6"/>
      <c r="J17" s="6"/>
      <c r="K17" s="6" t="s">
        <v>17</v>
      </c>
      <c r="L17" s="4" t="s">
        <v>5</v>
      </c>
      <c r="M17" s="6"/>
      <c r="N17" s="6"/>
      <c r="O17" s="6"/>
      <c r="P17" s="6"/>
      <c r="Q17" s="6"/>
      <c r="R17" s="6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14.1" customHeight="1" thickBot="1">
      <c r="A18" s="4"/>
      <c r="B18" s="5" t="s">
        <v>32</v>
      </c>
      <c r="C18" s="6"/>
      <c r="D18" s="7"/>
      <c r="E18" s="7"/>
      <c r="F18" s="6"/>
      <c r="G18" s="8"/>
      <c r="H18" s="6"/>
      <c r="I18" s="6"/>
      <c r="J18" s="6"/>
      <c r="K18" s="6" t="s">
        <v>9</v>
      </c>
      <c r="L18" s="6"/>
      <c r="M18" s="6"/>
      <c r="N18" s="6"/>
      <c r="O18" s="6"/>
      <c r="P18" s="6"/>
      <c r="Q18" s="6"/>
      <c r="R18" s="6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14.1" customHeight="1" thickTop="1" thickBot="1">
      <c r="A19" s="101" t="s">
        <v>18</v>
      </c>
      <c r="B19" s="102" t="s">
        <v>19</v>
      </c>
      <c r="C19" s="102" t="s">
        <v>20</v>
      </c>
      <c r="D19" s="102" t="s">
        <v>16</v>
      </c>
      <c r="E19" s="102" t="s">
        <v>33</v>
      </c>
      <c r="F19" s="102" t="s">
        <v>21</v>
      </c>
      <c r="G19" s="102" t="s">
        <v>22</v>
      </c>
      <c r="H19" s="277" t="s">
        <v>23</v>
      </c>
      <c r="I19" s="277"/>
      <c r="J19" s="277"/>
      <c r="K19" s="175" t="s">
        <v>24</v>
      </c>
      <c r="L19" s="278" t="s">
        <v>25</v>
      </c>
      <c r="M19" s="278"/>
      <c r="N19" s="278"/>
      <c r="O19" s="175" t="s">
        <v>24</v>
      </c>
      <c r="P19" s="102" t="s">
        <v>26</v>
      </c>
      <c r="Q19" s="103" t="s">
        <v>27</v>
      </c>
      <c r="R19" s="113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ht="14.1" customHeight="1" thickBot="1">
      <c r="A20" s="104" t="s">
        <v>28</v>
      </c>
      <c r="B20" s="105"/>
      <c r="C20" s="105"/>
      <c r="D20" s="106"/>
      <c r="E20" s="106"/>
      <c r="F20" s="107"/>
      <c r="G20" s="108"/>
      <c r="H20" s="109">
        <v>1</v>
      </c>
      <c r="I20" s="109">
        <v>2</v>
      </c>
      <c r="J20" s="109">
        <v>3</v>
      </c>
      <c r="K20" s="176" t="s">
        <v>23</v>
      </c>
      <c r="L20" s="109">
        <v>1</v>
      </c>
      <c r="M20" s="109">
        <v>2</v>
      </c>
      <c r="N20" s="109">
        <v>3</v>
      </c>
      <c r="O20" s="176" t="s">
        <v>29</v>
      </c>
      <c r="P20" s="108"/>
      <c r="Q20" s="109" t="s">
        <v>30</v>
      </c>
      <c r="R20" s="113" t="s">
        <v>31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ht="14.1" customHeight="1" thickTop="1" thickBot="1">
      <c r="A21" s="88"/>
      <c r="B21" s="89" t="s">
        <v>34</v>
      </c>
      <c r="C21" s="89" t="s">
        <v>35</v>
      </c>
      <c r="D21" s="90" t="s">
        <v>10</v>
      </c>
      <c r="E21" s="144" t="s">
        <v>164</v>
      </c>
      <c r="F21" s="91">
        <v>75</v>
      </c>
      <c r="G21" s="92">
        <v>71.3</v>
      </c>
      <c r="H21" s="216">
        <v>27</v>
      </c>
      <c r="I21" s="216">
        <v>30</v>
      </c>
      <c r="J21" s="216">
        <v>33</v>
      </c>
      <c r="K21" s="177">
        <v>33</v>
      </c>
      <c r="L21" s="217">
        <v>37</v>
      </c>
      <c r="M21" s="217">
        <v>40</v>
      </c>
      <c r="N21" s="217">
        <v>43</v>
      </c>
      <c r="O21" s="179">
        <v>43</v>
      </c>
      <c r="P21" s="110">
        <f>K21+O21</f>
        <v>76</v>
      </c>
      <c r="Q21" s="122">
        <f t="shared" ref="Q21:Q30" si="0">P21*(10^(0.89726074*((LOG10(G21/148.026))^2)))</f>
        <v>93.566380534942084</v>
      </c>
      <c r="R21" s="90"/>
      <c r="S21" s="9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ht="14.1" customHeight="1" thickTop="1" thickBot="1">
      <c r="A22" s="93"/>
      <c r="B22" s="94" t="s">
        <v>36</v>
      </c>
      <c r="C22" s="94" t="s">
        <v>37</v>
      </c>
      <c r="D22" s="95" t="s">
        <v>11</v>
      </c>
      <c r="E22" s="95" t="s">
        <v>164</v>
      </c>
      <c r="F22" s="91">
        <v>58</v>
      </c>
      <c r="G22" s="96">
        <v>57.9</v>
      </c>
      <c r="H22" s="217">
        <v>27</v>
      </c>
      <c r="I22" s="217">
        <v>30</v>
      </c>
      <c r="J22" s="218">
        <v>33</v>
      </c>
      <c r="K22" s="178">
        <v>30</v>
      </c>
      <c r="L22" s="217">
        <v>37</v>
      </c>
      <c r="M22" s="217">
        <v>40</v>
      </c>
      <c r="N22" s="217">
        <v>43</v>
      </c>
      <c r="O22" s="180">
        <v>43</v>
      </c>
      <c r="P22" s="110">
        <f t="shared" ref="P22:P27" si="1">K22+O22</f>
        <v>73</v>
      </c>
      <c r="Q22" s="122">
        <f t="shared" si="0"/>
        <v>102.90470451298013</v>
      </c>
      <c r="R22" s="111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14.1" customHeight="1" thickTop="1" thickBot="1">
      <c r="A23" s="93"/>
      <c r="B23" s="94" t="s">
        <v>38</v>
      </c>
      <c r="C23" s="94" t="s">
        <v>39</v>
      </c>
      <c r="D23" s="95" t="s">
        <v>12</v>
      </c>
      <c r="E23" s="146" t="s">
        <v>164</v>
      </c>
      <c r="F23" s="91" t="s">
        <v>15</v>
      </c>
      <c r="G23" s="96">
        <v>91.8</v>
      </c>
      <c r="H23" s="217">
        <v>27</v>
      </c>
      <c r="I23" s="217">
        <v>30</v>
      </c>
      <c r="J23" s="217">
        <v>33</v>
      </c>
      <c r="K23" s="178">
        <v>33</v>
      </c>
      <c r="L23" s="217">
        <v>38</v>
      </c>
      <c r="M23" s="217">
        <v>42</v>
      </c>
      <c r="N23" s="216">
        <v>45</v>
      </c>
      <c r="O23" s="180">
        <v>45</v>
      </c>
      <c r="P23" s="110">
        <f t="shared" si="1"/>
        <v>78</v>
      </c>
      <c r="Q23" s="122">
        <f t="shared" si="0"/>
        <v>85.256116006441133</v>
      </c>
      <c r="R23" s="98"/>
    </row>
    <row r="24" spans="1:33" ht="14.1" customHeight="1" thickTop="1" thickBot="1">
      <c r="A24" s="93"/>
      <c r="B24" s="127" t="s">
        <v>40</v>
      </c>
      <c r="C24" s="127" t="s">
        <v>41</v>
      </c>
      <c r="D24" s="128" t="s">
        <v>10</v>
      </c>
      <c r="E24" s="134" t="s">
        <v>165</v>
      </c>
      <c r="F24" s="99">
        <v>48</v>
      </c>
      <c r="G24" s="96">
        <v>47.6</v>
      </c>
      <c r="H24" s="217">
        <v>30</v>
      </c>
      <c r="I24" s="217">
        <v>33</v>
      </c>
      <c r="J24" s="218">
        <v>36</v>
      </c>
      <c r="K24" s="178">
        <v>33</v>
      </c>
      <c r="L24" s="216">
        <v>45</v>
      </c>
      <c r="M24" s="217">
        <v>48</v>
      </c>
      <c r="N24" s="215">
        <v>51</v>
      </c>
      <c r="O24" s="180">
        <v>48</v>
      </c>
      <c r="P24" s="110">
        <f t="shared" si="1"/>
        <v>81</v>
      </c>
      <c r="Q24" s="122">
        <f t="shared" si="0"/>
        <v>133.75975677831835</v>
      </c>
      <c r="R24" s="111"/>
      <c r="S24" s="9"/>
    </row>
    <row r="25" spans="1:33" ht="14.1" customHeight="1" thickTop="1" thickBot="1">
      <c r="A25" s="93"/>
      <c r="B25" s="94" t="s">
        <v>42</v>
      </c>
      <c r="C25" s="94" t="s">
        <v>43</v>
      </c>
      <c r="D25" s="98" t="s">
        <v>13</v>
      </c>
      <c r="E25" s="95" t="s">
        <v>164</v>
      </c>
      <c r="F25" s="91">
        <v>58</v>
      </c>
      <c r="G25" s="96">
        <v>55.9</v>
      </c>
      <c r="H25" s="217">
        <v>38</v>
      </c>
      <c r="I25" s="217">
        <v>41</v>
      </c>
      <c r="J25" s="218">
        <v>44</v>
      </c>
      <c r="K25" s="178">
        <v>41</v>
      </c>
      <c r="L25" s="217">
        <v>48</v>
      </c>
      <c r="M25" s="216">
        <v>51</v>
      </c>
      <c r="N25" s="218">
        <v>56</v>
      </c>
      <c r="O25" s="180">
        <v>51</v>
      </c>
      <c r="P25" s="110">
        <f t="shared" si="1"/>
        <v>92</v>
      </c>
      <c r="Q25" s="122">
        <f t="shared" si="0"/>
        <v>133.13056516843133</v>
      </c>
      <c r="R25" s="98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s="80" customFormat="1" ht="14.1" customHeight="1" thickTop="1" thickBot="1">
      <c r="A26" s="126"/>
      <c r="B26" s="94" t="s">
        <v>44</v>
      </c>
      <c r="C26" s="94" t="s">
        <v>45</v>
      </c>
      <c r="D26" s="98" t="s">
        <v>12</v>
      </c>
      <c r="E26" s="146" t="s">
        <v>165</v>
      </c>
      <c r="F26" s="129" t="s">
        <v>15</v>
      </c>
      <c r="G26" s="130">
        <v>87.7</v>
      </c>
      <c r="H26" s="217">
        <v>42</v>
      </c>
      <c r="I26" s="217">
        <v>48</v>
      </c>
      <c r="J26" s="217">
        <v>52</v>
      </c>
      <c r="K26" s="178">
        <v>52</v>
      </c>
      <c r="L26" s="217">
        <v>62</v>
      </c>
      <c r="M26" s="215">
        <v>68</v>
      </c>
      <c r="N26" s="218">
        <v>68</v>
      </c>
      <c r="O26" s="181">
        <v>62</v>
      </c>
      <c r="P26" s="110">
        <f t="shared" si="1"/>
        <v>114</v>
      </c>
      <c r="Q26" s="122">
        <f t="shared" si="0"/>
        <v>126.84628616197226</v>
      </c>
      <c r="R26" s="13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</row>
    <row r="27" spans="1:33" s="80" customFormat="1" ht="14.1" customHeight="1" thickTop="1" thickBot="1">
      <c r="A27" s="126"/>
      <c r="B27" s="127" t="s">
        <v>46</v>
      </c>
      <c r="C27" s="127" t="s">
        <v>50</v>
      </c>
      <c r="D27" s="128" t="s">
        <v>14</v>
      </c>
      <c r="E27" s="128" t="s">
        <v>164</v>
      </c>
      <c r="F27" s="129">
        <v>58</v>
      </c>
      <c r="G27" s="130">
        <v>55.2</v>
      </c>
      <c r="H27" s="217">
        <v>40</v>
      </c>
      <c r="I27" s="217">
        <v>43</v>
      </c>
      <c r="J27" s="217">
        <v>46</v>
      </c>
      <c r="K27" s="178">
        <v>46</v>
      </c>
      <c r="L27" s="217">
        <v>53</v>
      </c>
      <c r="M27" s="216">
        <v>56</v>
      </c>
      <c r="N27" s="217">
        <v>58</v>
      </c>
      <c r="O27" s="181">
        <v>58</v>
      </c>
      <c r="P27" s="110">
        <f t="shared" si="1"/>
        <v>104</v>
      </c>
      <c r="Q27" s="122">
        <f t="shared" si="0"/>
        <v>151.9510448128695</v>
      </c>
      <c r="R27" s="13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</row>
    <row r="28" spans="1:33" ht="14.1" customHeight="1" thickTop="1" thickBot="1">
      <c r="A28" s="126"/>
      <c r="B28" s="127" t="s">
        <v>51</v>
      </c>
      <c r="C28" s="127" t="s">
        <v>52</v>
      </c>
      <c r="D28" s="128" t="s">
        <v>10</v>
      </c>
      <c r="E28" s="128" t="s">
        <v>164</v>
      </c>
      <c r="F28" s="129">
        <v>69</v>
      </c>
      <c r="G28" s="130">
        <v>68.900000000000006</v>
      </c>
      <c r="H28" s="217">
        <v>42</v>
      </c>
      <c r="I28" s="217">
        <v>45</v>
      </c>
      <c r="J28" s="217">
        <v>48</v>
      </c>
      <c r="K28" s="178">
        <v>48</v>
      </c>
      <c r="L28" s="217">
        <v>57</v>
      </c>
      <c r="M28" s="216">
        <v>60</v>
      </c>
      <c r="N28" s="217">
        <v>63</v>
      </c>
      <c r="O28" s="181">
        <v>63</v>
      </c>
      <c r="P28" s="110">
        <f t="shared" ref="P28" si="2">K28+O28</f>
        <v>111</v>
      </c>
      <c r="Q28" s="122">
        <f t="shared" si="0"/>
        <v>139.40983949410602</v>
      </c>
      <c r="R28" s="131"/>
      <c r="S28" s="82"/>
    </row>
    <row r="29" spans="1:33" ht="14.1" customHeight="1" thickTop="1" thickBot="1">
      <c r="A29" s="93"/>
      <c r="B29" s="97" t="s">
        <v>53</v>
      </c>
      <c r="C29" s="145" t="s">
        <v>54</v>
      </c>
      <c r="D29" s="143" t="s">
        <v>12</v>
      </c>
      <c r="E29" s="140" t="s">
        <v>164</v>
      </c>
      <c r="F29" s="99">
        <v>58</v>
      </c>
      <c r="G29" s="100">
        <v>57.5</v>
      </c>
      <c r="H29" s="221">
        <v>55</v>
      </c>
      <c r="I29" s="218">
        <v>58</v>
      </c>
      <c r="J29" s="217">
        <v>60</v>
      </c>
      <c r="K29" s="178">
        <v>60</v>
      </c>
      <c r="L29" s="216">
        <v>65</v>
      </c>
      <c r="M29" s="217">
        <v>69</v>
      </c>
      <c r="N29" s="215">
        <v>72</v>
      </c>
      <c r="O29" s="180">
        <v>69</v>
      </c>
      <c r="P29" s="110">
        <f>K29+O29</f>
        <v>129</v>
      </c>
      <c r="Q29" s="122">
        <f t="shared" si="0"/>
        <v>182.77328422847978</v>
      </c>
      <c r="R29" s="111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1:33" ht="14.1" customHeight="1" thickTop="1" thickBot="1">
      <c r="A30" s="93"/>
      <c r="B30" s="147" t="s">
        <v>38</v>
      </c>
      <c r="C30" s="119" t="s">
        <v>55</v>
      </c>
      <c r="D30" s="120" t="s">
        <v>13</v>
      </c>
      <c r="E30" s="120" t="s">
        <v>164</v>
      </c>
      <c r="F30" s="121">
        <v>63</v>
      </c>
      <c r="G30" s="122">
        <v>62.1</v>
      </c>
      <c r="H30" s="219">
        <v>46</v>
      </c>
      <c r="I30" s="220">
        <v>50</v>
      </c>
      <c r="J30" s="218">
        <v>53</v>
      </c>
      <c r="K30" s="178">
        <v>50</v>
      </c>
      <c r="L30" s="216">
        <v>64</v>
      </c>
      <c r="M30" s="216">
        <v>68</v>
      </c>
      <c r="N30" s="217">
        <v>70</v>
      </c>
      <c r="O30" s="180">
        <v>70</v>
      </c>
      <c r="P30" s="110">
        <f>K30+O30</f>
        <v>120</v>
      </c>
      <c r="Q30" s="122">
        <f t="shared" si="0"/>
        <v>161.01812781816764</v>
      </c>
      <c r="R30" s="98"/>
      <c r="S30" s="9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33" ht="14.1" customHeight="1">
      <c r="B31" s="75"/>
      <c r="C31" s="75"/>
      <c r="F31" s="75"/>
      <c r="S31" s="82"/>
    </row>
    <row r="32" spans="1:33" ht="14.1" customHeight="1">
      <c r="B32" s="75"/>
      <c r="C32" s="75"/>
      <c r="F32" s="75"/>
      <c r="S32" s="82"/>
    </row>
    <row r="33" spans="2:19" ht="14.1" customHeight="1">
      <c r="B33" s="75"/>
      <c r="C33" s="75"/>
      <c r="F33" s="75"/>
      <c r="S33" s="82"/>
    </row>
    <row r="34" spans="2:19" ht="14.1" customHeight="1">
      <c r="B34" s="75"/>
      <c r="C34" s="75"/>
      <c r="F34" s="75"/>
      <c r="S34" s="82"/>
    </row>
    <row r="35" spans="2:19">
      <c r="B35" s="75"/>
      <c r="C35" s="75"/>
      <c r="F35" s="75"/>
    </row>
    <row r="74" spans="19:37" ht="14.25" customHeight="1">
      <c r="S74" s="9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51"/>
      <c r="AI74" s="51"/>
      <c r="AJ74" s="52"/>
      <c r="AK74" s="52"/>
    </row>
    <row r="88" spans="1:18"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</row>
    <row r="89" spans="1:18">
      <c r="A89" s="60"/>
      <c r="B89" s="83"/>
      <c r="C89" s="83"/>
      <c r="D89" s="85"/>
      <c r="E89" s="85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6"/>
      <c r="R89" s="87"/>
    </row>
    <row r="90" spans="1:18"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</row>
  </sheetData>
  <sortState ref="B23:E30">
    <sortCondition ref="E23:E30"/>
  </sortState>
  <mergeCells count="4">
    <mergeCell ref="H12:J12"/>
    <mergeCell ref="L12:N12"/>
    <mergeCell ref="H19:J19"/>
    <mergeCell ref="L19:N19"/>
  </mergeCells>
  <phoneticPr fontId="31" type="noConversion"/>
  <pageMargins left="0.34722222222222221" right="0.11458333333333333" top="0.75" bottom="0.75" header="0.3" footer="0.51180555555555551"/>
  <headerFooter>
    <oddHeader>&amp;L&amp;"Arial,Bold"COMPETITION NAME :- Irish Seniors&amp;C&amp;"Arial,Bold"VENUE :- UUJ&amp;R&amp;"Arial,Bold"DATE     :-  Saturday 12th May 2012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K90"/>
  <sheetViews>
    <sheetView topLeftCell="A17" zoomScale="125" workbookViewId="0">
      <selection activeCell="G35" sqref="G35"/>
    </sheetView>
  </sheetViews>
  <sheetFormatPr defaultColWidth="9.28515625" defaultRowHeight="12.75"/>
  <cols>
    <col min="1" max="1" width="4.42578125" style="1" customWidth="1"/>
    <col min="2" max="2" width="12.28515625" style="1" customWidth="1"/>
    <col min="3" max="3" width="14.28515625" style="1" customWidth="1"/>
    <col min="4" max="4" width="18.85546875" style="2" customWidth="1"/>
    <col min="5" max="5" width="12.140625" style="2" customWidth="1"/>
    <col min="6" max="6" width="8.42578125" style="1" customWidth="1"/>
    <col min="7" max="7" width="7.28515625" style="3" customWidth="1"/>
    <col min="8" max="10" width="6.140625" style="1" customWidth="1"/>
    <col min="11" max="11" width="8.42578125" style="1" customWidth="1"/>
    <col min="12" max="14" width="6.140625" style="1" customWidth="1"/>
    <col min="15" max="15" width="9.140625" style="1" customWidth="1"/>
    <col min="16" max="16" width="6.42578125" style="1" customWidth="1"/>
    <col min="17" max="17" width="9.42578125" style="1" customWidth="1"/>
    <col min="18" max="18" width="12.85546875" style="1" customWidth="1"/>
    <col min="19" max="19" width="0.7109375" style="1" customWidth="1"/>
    <col min="20" max="21" width="9.28515625" style="1"/>
    <col min="22" max="22" width="22.85546875" style="1" customWidth="1"/>
    <col min="23" max="23" width="13" style="1" customWidth="1"/>
    <col min="24" max="36" width="9.28515625" style="1"/>
    <col min="37" max="37" width="13.7109375" style="1" customWidth="1"/>
    <col min="38" max="16384" width="9.28515625" style="1"/>
  </cols>
  <sheetData>
    <row r="1" spans="1:37" s="11" customFormat="1" ht="12.75" hidden="1" customHeight="1">
      <c r="A1" s="4"/>
      <c r="B1" s="5"/>
      <c r="C1" s="6"/>
      <c r="D1" s="7"/>
      <c r="E1" s="7"/>
      <c r="F1" s="6"/>
      <c r="G1" s="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9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7" s="3" customFormat="1" ht="12.75" hidden="1" customHeight="1">
      <c r="A2" s="12"/>
      <c r="B2" s="13"/>
      <c r="C2" s="13"/>
      <c r="D2" s="13"/>
      <c r="E2" s="137"/>
      <c r="F2" s="13"/>
      <c r="G2" s="13"/>
      <c r="H2" s="14"/>
      <c r="I2" s="14"/>
      <c r="J2" s="14"/>
      <c r="K2" s="15"/>
      <c r="L2" s="14"/>
      <c r="M2" s="14"/>
      <c r="N2" s="14"/>
      <c r="O2" s="15"/>
      <c r="P2" s="13"/>
      <c r="Q2" s="16"/>
      <c r="R2" s="14"/>
      <c r="S2" s="17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K2" s="18"/>
    </row>
    <row r="3" spans="1:37" ht="12.75" hidden="1" customHeight="1">
      <c r="A3" s="19"/>
      <c r="B3" s="20"/>
      <c r="C3" s="21"/>
      <c r="D3" s="22"/>
      <c r="E3" s="141"/>
      <c r="F3" s="23"/>
      <c r="G3" s="24"/>
      <c r="H3" s="25"/>
      <c r="I3" s="25"/>
      <c r="J3" s="25"/>
      <c r="K3" s="26"/>
      <c r="L3" s="25"/>
      <c r="M3" s="25"/>
      <c r="N3" s="25"/>
      <c r="O3" s="27"/>
      <c r="P3" s="28"/>
      <c r="Q3" s="29"/>
      <c r="R3" s="30"/>
      <c r="S3" s="9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7" ht="12.75" hidden="1" customHeight="1">
      <c r="A4" s="19"/>
      <c r="B4" s="20"/>
      <c r="C4" s="21"/>
      <c r="D4" s="22"/>
      <c r="E4" s="142"/>
      <c r="F4" s="31"/>
      <c r="G4" s="32"/>
      <c r="H4" s="33"/>
      <c r="I4" s="33"/>
      <c r="J4" s="34"/>
      <c r="K4" s="26"/>
      <c r="L4" s="35"/>
      <c r="M4" s="35"/>
      <c r="N4" s="36"/>
      <c r="O4" s="27"/>
      <c r="P4" s="28"/>
      <c r="Q4" s="29"/>
      <c r="R4" s="30"/>
      <c r="S4" s="9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7" ht="12.75" hidden="1" customHeight="1">
      <c r="A5" s="19"/>
      <c r="B5" s="20"/>
      <c r="C5" s="21"/>
      <c r="D5" s="22"/>
      <c r="E5" s="142"/>
      <c r="F5" s="31"/>
      <c r="G5" s="32"/>
      <c r="H5" s="35"/>
      <c r="I5" s="35"/>
      <c r="J5" s="35"/>
      <c r="K5" s="26"/>
      <c r="L5" s="35"/>
      <c r="M5" s="34"/>
      <c r="N5" s="36"/>
      <c r="O5" s="27"/>
      <c r="P5" s="28"/>
      <c r="Q5" s="29"/>
      <c r="R5" s="30"/>
      <c r="S5" s="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7" ht="12.75" hidden="1" customHeight="1">
      <c r="A6" s="19"/>
      <c r="B6" s="20"/>
      <c r="C6" s="21"/>
      <c r="D6" s="22"/>
      <c r="E6" s="142"/>
      <c r="F6" s="31"/>
      <c r="G6" s="32"/>
      <c r="H6" s="25"/>
      <c r="I6" s="25"/>
      <c r="J6" s="37"/>
      <c r="K6" s="26"/>
      <c r="L6" s="25"/>
      <c r="M6" s="37"/>
      <c r="N6" s="37"/>
      <c r="O6" s="27"/>
      <c r="P6" s="28"/>
      <c r="Q6" s="29"/>
      <c r="R6" s="30"/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7" ht="12.75" hidden="1" customHeight="1">
      <c r="A7" s="38"/>
      <c r="B7" s="39"/>
      <c r="C7" s="40"/>
      <c r="D7" s="24"/>
      <c r="E7" s="24"/>
      <c r="F7" s="41"/>
      <c r="G7" s="42"/>
      <c r="H7" s="43"/>
      <c r="I7" s="43"/>
      <c r="J7" s="25"/>
      <c r="K7" s="44"/>
      <c r="L7" s="25"/>
      <c r="M7" s="25"/>
      <c r="N7" s="37"/>
      <c r="O7" s="45"/>
      <c r="P7" s="46"/>
      <c r="Q7" s="47"/>
      <c r="R7" s="48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7" ht="12.75" hidden="1" customHeight="1">
      <c r="A8" s="9"/>
      <c r="B8" s="9"/>
      <c r="C8" s="9"/>
      <c r="D8" s="49"/>
      <c r="E8" s="49"/>
      <c r="F8" s="9"/>
      <c r="G8" s="50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51"/>
      <c r="AI8" s="51"/>
      <c r="AJ8" s="52"/>
      <c r="AK8" s="52"/>
    </row>
    <row r="9" spans="1:37" ht="12.75" hidden="1" customHeight="1">
      <c r="A9" s="9"/>
      <c r="B9" s="53"/>
      <c r="C9" s="54"/>
      <c r="D9" s="55"/>
      <c r="E9" s="55"/>
      <c r="F9" s="56"/>
      <c r="G9" s="57"/>
      <c r="H9" s="56"/>
      <c r="I9" s="56"/>
      <c r="J9" s="56"/>
      <c r="K9" s="56"/>
      <c r="L9" s="56"/>
      <c r="M9" s="56"/>
      <c r="N9" s="56"/>
      <c r="O9" s="56"/>
      <c r="P9" s="56"/>
      <c r="Q9" s="56"/>
      <c r="R9" s="4"/>
      <c r="S9" s="9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51"/>
      <c r="AI9" s="51"/>
      <c r="AJ9" s="52"/>
      <c r="AK9" s="52"/>
    </row>
    <row r="10" spans="1:37" ht="12.75" hidden="1" customHeight="1">
      <c r="A10" s="9"/>
      <c r="B10" s="58"/>
      <c r="C10" s="9"/>
      <c r="D10" s="59"/>
      <c r="E10" s="59"/>
      <c r="F10" s="4"/>
      <c r="G10" s="6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9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51"/>
      <c r="AI10" s="51"/>
      <c r="AJ10" s="52"/>
      <c r="AK10" s="52"/>
    </row>
    <row r="11" spans="1:37" ht="12.75" hidden="1" customHeight="1">
      <c r="A11" s="4"/>
      <c r="B11" s="5"/>
      <c r="C11" s="5"/>
      <c r="D11" s="7"/>
      <c r="E11" s="7"/>
      <c r="F11" s="6"/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  <c r="R11" s="9"/>
      <c r="S11" s="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51"/>
      <c r="AI11" s="51"/>
      <c r="AJ11" s="52"/>
      <c r="AK11" s="52"/>
    </row>
    <row r="12" spans="1:37" ht="12.75" hidden="1" customHeight="1">
      <c r="A12" s="12"/>
      <c r="B12" s="13"/>
      <c r="C12" s="13"/>
      <c r="D12" s="13"/>
      <c r="E12" s="137"/>
      <c r="F12" s="13"/>
      <c r="G12" s="13"/>
      <c r="H12" s="275"/>
      <c r="I12" s="275"/>
      <c r="J12" s="275"/>
      <c r="K12" s="13"/>
      <c r="L12" s="276"/>
      <c r="M12" s="276"/>
      <c r="N12" s="276"/>
      <c r="O12" s="13"/>
      <c r="P12" s="13"/>
      <c r="Q12" s="16"/>
      <c r="R12" s="13"/>
      <c r="S12" s="9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51"/>
      <c r="AI12" s="51"/>
      <c r="AJ12" s="52"/>
      <c r="AK12" s="52"/>
    </row>
    <row r="13" spans="1:37" ht="12.75" hidden="1" customHeight="1">
      <c r="A13" s="61"/>
      <c r="B13" s="62"/>
      <c r="C13" s="62"/>
      <c r="D13" s="63"/>
      <c r="E13" s="63"/>
      <c r="F13" s="15"/>
      <c r="G13" s="64"/>
      <c r="H13" s="14"/>
      <c r="I13" s="14"/>
      <c r="J13" s="14"/>
      <c r="K13" s="15"/>
      <c r="L13" s="14"/>
      <c r="M13" s="14"/>
      <c r="N13" s="14"/>
      <c r="O13" s="15"/>
      <c r="P13" s="64"/>
      <c r="Q13" s="65"/>
      <c r="R13" s="15"/>
      <c r="S13" s="9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7" s="75" customFormat="1" ht="12.75" hidden="1" customHeight="1">
      <c r="A14" s="66"/>
      <c r="B14" s="67"/>
      <c r="C14" s="67"/>
      <c r="D14" s="68"/>
      <c r="E14" s="68"/>
      <c r="F14" s="69"/>
      <c r="G14" s="70"/>
      <c r="H14" s="25"/>
      <c r="I14" s="25"/>
      <c r="J14" s="25"/>
      <c r="K14" s="71"/>
      <c r="L14" s="25"/>
      <c r="M14" s="25"/>
      <c r="N14" s="37"/>
      <c r="O14" s="72"/>
      <c r="P14" s="73"/>
      <c r="Q14" s="74"/>
      <c r="R14" s="30"/>
      <c r="S14" s="9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7" ht="12.75" hidden="1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48"/>
      <c r="R15" s="48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7" ht="12.75" hidden="1" customHeight="1">
      <c r="B16" s="75"/>
      <c r="C16" s="75"/>
      <c r="G16" s="77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14.1" customHeight="1">
      <c r="A17" s="78"/>
      <c r="B17" s="6" t="s">
        <v>75</v>
      </c>
      <c r="C17" s="6"/>
      <c r="D17" s="79"/>
      <c r="E17" s="79"/>
      <c r="F17" s="7"/>
      <c r="G17" s="7"/>
      <c r="H17" s="7"/>
      <c r="I17" s="6"/>
      <c r="J17" s="6"/>
      <c r="K17" s="6" t="s">
        <v>17</v>
      </c>
      <c r="L17" s="4" t="s">
        <v>5</v>
      </c>
      <c r="M17" s="6"/>
      <c r="N17" s="6"/>
      <c r="O17" s="6"/>
      <c r="P17" s="6"/>
      <c r="Q17" s="6"/>
      <c r="R17" s="6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14.1" customHeight="1" thickBot="1">
      <c r="A18" s="4"/>
      <c r="B18" s="5" t="s">
        <v>6</v>
      </c>
      <c r="C18" s="6"/>
      <c r="D18" s="7"/>
      <c r="E18" s="7"/>
      <c r="F18" s="6"/>
      <c r="G18" s="8"/>
      <c r="H18" s="6"/>
      <c r="I18" s="6"/>
      <c r="J18" s="6"/>
      <c r="K18" s="6" t="s">
        <v>9</v>
      </c>
      <c r="L18" s="6"/>
      <c r="M18" s="6"/>
      <c r="N18" s="6"/>
      <c r="O18" s="6"/>
      <c r="P18" s="6"/>
      <c r="Q18" s="6"/>
      <c r="R18" s="6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14.1" customHeight="1" thickBot="1">
      <c r="A19" s="112" t="s">
        <v>18</v>
      </c>
      <c r="B19" s="113" t="s">
        <v>19</v>
      </c>
      <c r="C19" s="113" t="s">
        <v>20</v>
      </c>
      <c r="D19" s="138" t="s">
        <v>16</v>
      </c>
      <c r="E19" s="138" t="s">
        <v>33</v>
      </c>
      <c r="F19" s="113" t="s">
        <v>21</v>
      </c>
      <c r="G19" s="113" t="s">
        <v>22</v>
      </c>
      <c r="H19" s="279" t="s">
        <v>23</v>
      </c>
      <c r="I19" s="279"/>
      <c r="J19" s="279"/>
      <c r="K19" s="182" t="s">
        <v>24</v>
      </c>
      <c r="L19" s="280" t="s">
        <v>25</v>
      </c>
      <c r="M19" s="280"/>
      <c r="N19" s="280"/>
      <c r="O19" s="182" t="s">
        <v>24</v>
      </c>
      <c r="P19" s="113" t="s">
        <v>26</v>
      </c>
      <c r="Q19" s="113" t="s">
        <v>27</v>
      </c>
      <c r="R19" s="113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ht="14.1" customHeight="1" thickBot="1">
      <c r="A20" s="114" t="s">
        <v>28</v>
      </c>
      <c r="B20" s="115"/>
      <c r="C20" s="115"/>
      <c r="D20" s="116"/>
      <c r="E20" s="116"/>
      <c r="F20" s="113"/>
      <c r="G20" s="117"/>
      <c r="H20" s="113">
        <v>1</v>
      </c>
      <c r="I20" s="113">
        <v>2</v>
      </c>
      <c r="J20" s="113">
        <v>3</v>
      </c>
      <c r="K20" s="182" t="s">
        <v>23</v>
      </c>
      <c r="L20" s="113">
        <v>1</v>
      </c>
      <c r="M20" s="113">
        <v>2</v>
      </c>
      <c r="N20" s="113">
        <v>3</v>
      </c>
      <c r="O20" s="182" t="s">
        <v>29</v>
      </c>
      <c r="P20" s="117"/>
      <c r="Q20" s="113" t="s">
        <v>30</v>
      </c>
      <c r="R20" s="113" t="s">
        <v>31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ht="14.1" customHeight="1" thickBot="1">
      <c r="A21" s="118"/>
      <c r="B21" s="119" t="s">
        <v>56</v>
      </c>
      <c r="C21" s="119" t="s">
        <v>57</v>
      </c>
      <c r="D21" s="118" t="s">
        <v>119</v>
      </c>
      <c r="E21" s="118" t="s">
        <v>164</v>
      </c>
      <c r="F21" s="121">
        <v>75</v>
      </c>
      <c r="G21" s="122">
        <v>73.099999999999994</v>
      </c>
      <c r="H21" s="219">
        <v>45</v>
      </c>
      <c r="I21" s="219">
        <v>50</v>
      </c>
      <c r="J21" s="208">
        <v>53</v>
      </c>
      <c r="K21" s="183">
        <v>50</v>
      </c>
      <c r="L21" s="219">
        <v>62</v>
      </c>
      <c r="M21" s="219">
        <v>65</v>
      </c>
      <c r="N21" s="219">
        <v>68</v>
      </c>
      <c r="O21" s="184">
        <v>68</v>
      </c>
      <c r="P21" s="123">
        <f>K21+O21</f>
        <v>118</v>
      </c>
      <c r="Q21" s="122">
        <f t="shared" ref="Q21:Q22" si="0">P21*(10^(0.89726074*((LOG10(G21/148.026))^2)))</f>
        <v>143.26135310226491</v>
      </c>
      <c r="R21" s="118"/>
      <c r="S21" s="9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ht="14.1" customHeight="1" thickBot="1">
      <c r="A22" s="118"/>
      <c r="B22" s="133" t="s">
        <v>58</v>
      </c>
      <c r="C22" s="133" t="s">
        <v>59</v>
      </c>
      <c r="D22" s="118" t="s">
        <v>120</v>
      </c>
      <c r="E22" s="118" t="s">
        <v>164</v>
      </c>
      <c r="F22" s="121">
        <v>63</v>
      </c>
      <c r="G22" s="122">
        <v>61.3</v>
      </c>
      <c r="H22" s="219">
        <v>40</v>
      </c>
      <c r="I22" s="208">
        <v>45</v>
      </c>
      <c r="J22" s="208">
        <v>45</v>
      </c>
      <c r="K22" s="183">
        <v>40</v>
      </c>
      <c r="L22" s="219">
        <v>70</v>
      </c>
      <c r="M22" s="219">
        <v>75</v>
      </c>
      <c r="N22" s="219">
        <v>78</v>
      </c>
      <c r="O22" s="184">
        <v>78</v>
      </c>
      <c r="P22" s="123">
        <f t="shared" ref="P22:P28" si="1">K22+O22</f>
        <v>118</v>
      </c>
      <c r="Q22" s="122">
        <f t="shared" si="0"/>
        <v>159.74090002088269</v>
      </c>
      <c r="R22" s="124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14.1" customHeight="1" thickBot="1">
      <c r="A23" s="118"/>
      <c r="B23" s="125" t="s">
        <v>60</v>
      </c>
      <c r="C23" s="125" t="s">
        <v>61</v>
      </c>
      <c r="D23" s="118" t="s">
        <v>120</v>
      </c>
      <c r="E23" s="118" t="s">
        <v>164</v>
      </c>
      <c r="F23" s="121">
        <v>69</v>
      </c>
      <c r="G23" s="122">
        <v>65.7</v>
      </c>
      <c r="H23" s="219">
        <v>60</v>
      </c>
      <c r="I23" s="219">
        <v>65</v>
      </c>
      <c r="J23" s="219">
        <v>68</v>
      </c>
      <c r="K23" s="183">
        <v>68</v>
      </c>
      <c r="L23" s="219">
        <v>83</v>
      </c>
      <c r="M23" s="219">
        <v>88</v>
      </c>
      <c r="N23" s="208">
        <v>91</v>
      </c>
      <c r="O23" s="184">
        <v>88</v>
      </c>
      <c r="P23" s="123">
        <f t="shared" si="1"/>
        <v>156</v>
      </c>
      <c r="Q23" s="122">
        <f>P23*(10^(0.89726074*((LOG10(G23/148.026))^2)))</f>
        <v>201.73784611720737</v>
      </c>
      <c r="R23" s="118"/>
      <c r="S23" s="9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ht="14.1" customHeight="1" thickBot="1">
      <c r="A24" s="118"/>
      <c r="B24" s="119" t="s">
        <v>62</v>
      </c>
      <c r="C24" s="119" t="s">
        <v>63</v>
      </c>
      <c r="D24" s="118" t="s">
        <v>111</v>
      </c>
      <c r="E24" s="118" t="s">
        <v>166</v>
      </c>
      <c r="F24" s="121">
        <v>56</v>
      </c>
      <c r="G24" s="122">
        <v>55</v>
      </c>
      <c r="H24" s="219">
        <v>54</v>
      </c>
      <c r="I24" s="219">
        <v>57</v>
      </c>
      <c r="J24" s="208">
        <v>60</v>
      </c>
      <c r="K24" s="183">
        <v>57</v>
      </c>
      <c r="L24" s="219">
        <v>64</v>
      </c>
      <c r="M24" s="219">
        <v>68</v>
      </c>
      <c r="N24" s="208">
        <v>73</v>
      </c>
      <c r="O24" s="184">
        <v>68</v>
      </c>
      <c r="P24" s="123">
        <f t="shared" si="1"/>
        <v>125</v>
      </c>
      <c r="Q24" s="122">
        <f>P24*(10^(0.794358141*((LOG10(G24/174.393))^2)))</f>
        <v>197.8914979040467</v>
      </c>
      <c r="R24" s="124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ht="14.1" customHeight="1" thickBot="1">
      <c r="A25" s="118"/>
      <c r="B25" s="125" t="s">
        <v>64</v>
      </c>
      <c r="C25" s="125" t="s">
        <v>63</v>
      </c>
      <c r="D25" s="118" t="s">
        <v>111</v>
      </c>
      <c r="E25" s="118" t="s">
        <v>167</v>
      </c>
      <c r="F25" s="121">
        <v>62</v>
      </c>
      <c r="G25" s="122">
        <v>61.1</v>
      </c>
      <c r="H25" s="219">
        <v>63</v>
      </c>
      <c r="I25" s="219">
        <v>65</v>
      </c>
      <c r="J25" s="208">
        <v>67</v>
      </c>
      <c r="K25" s="183">
        <v>65</v>
      </c>
      <c r="L25" s="219">
        <v>80</v>
      </c>
      <c r="M25" s="208">
        <v>83</v>
      </c>
      <c r="N25" s="219">
        <v>83</v>
      </c>
      <c r="O25" s="184">
        <v>83</v>
      </c>
      <c r="P25" s="123">
        <f t="shared" si="1"/>
        <v>148</v>
      </c>
      <c r="Q25" s="122">
        <f t="shared" ref="Q25:Q30" si="2">P25*(10^(0.794358141*((LOG10(G25/174.393))^2)))</f>
        <v>216.30499097529315</v>
      </c>
      <c r="R25" s="118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s="80" customFormat="1" ht="14.1" customHeight="1" thickBot="1">
      <c r="A26" s="132"/>
      <c r="B26" s="119" t="s">
        <v>65</v>
      </c>
      <c r="C26" s="119" t="s">
        <v>66</v>
      </c>
      <c r="D26" s="120" t="s">
        <v>121</v>
      </c>
      <c r="E26" s="118" t="s">
        <v>164</v>
      </c>
      <c r="F26" s="135">
        <v>85</v>
      </c>
      <c r="G26" s="136">
        <v>77.7</v>
      </c>
      <c r="H26" s="208">
        <v>70</v>
      </c>
      <c r="I26" s="208">
        <v>70</v>
      </c>
      <c r="J26" s="219">
        <v>70</v>
      </c>
      <c r="K26" s="183">
        <v>70</v>
      </c>
      <c r="L26" s="219">
        <v>85</v>
      </c>
      <c r="M26" s="208">
        <v>88</v>
      </c>
      <c r="N26" s="219">
        <v>88</v>
      </c>
      <c r="O26" s="185">
        <v>88</v>
      </c>
      <c r="P26" s="123">
        <f t="shared" si="1"/>
        <v>158</v>
      </c>
      <c r="Q26" s="122">
        <f t="shared" si="2"/>
        <v>197.96255723187619</v>
      </c>
      <c r="R26" s="132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</row>
    <row r="27" spans="1:33" s="80" customFormat="1" ht="14.1" customHeight="1" thickBot="1">
      <c r="A27" s="132"/>
      <c r="B27" s="133" t="s">
        <v>67</v>
      </c>
      <c r="C27" s="133" t="s">
        <v>68</v>
      </c>
      <c r="D27" s="134" t="s">
        <v>13</v>
      </c>
      <c r="E27" s="118" t="s">
        <v>92</v>
      </c>
      <c r="F27" s="135">
        <v>77</v>
      </c>
      <c r="G27" s="136">
        <v>72</v>
      </c>
      <c r="H27" s="219">
        <v>73</v>
      </c>
      <c r="I27" s="219">
        <v>77</v>
      </c>
      <c r="J27" s="208">
        <v>81</v>
      </c>
      <c r="K27" s="183">
        <v>77</v>
      </c>
      <c r="L27" s="219">
        <v>86</v>
      </c>
      <c r="M27" s="219">
        <v>90</v>
      </c>
      <c r="N27" s="208">
        <v>94</v>
      </c>
      <c r="O27" s="185">
        <v>90</v>
      </c>
      <c r="P27" s="123">
        <f t="shared" si="1"/>
        <v>167</v>
      </c>
      <c r="Q27" s="122">
        <f t="shared" si="2"/>
        <v>218.76069071173114</v>
      </c>
      <c r="R27" s="132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</row>
    <row r="28" spans="1:33" s="80" customFormat="1" ht="14.1" customHeight="1" thickBot="1">
      <c r="A28" s="132"/>
      <c r="B28" s="133" t="s">
        <v>69</v>
      </c>
      <c r="C28" s="133" t="s">
        <v>70</v>
      </c>
      <c r="D28" s="134" t="s">
        <v>13</v>
      </c>
      <c r="E28" s="118" t="s">
        <v>166</v>
      </c>
      <c r="F28" s="135">
        <v>77</v>
      </c>
      <c r="G28" s="136">
        <v>67.3</v>
      </c>
      <c r="H28" s="219">
        <v>75</v>
      </c>
      <c r="I28" s="208">
        <v>80</v>
      </c>
      <c r="J28" s="208">
        <v>80</v>
      </c>
      <c r="K28" s="183">
        <v>75</v>
      </c>
      <c r="L28" s="208">
        <v>90</v>
      </c>
      <c r="M28" s="219">
        <v>90</v>
      </c>
      <c r="N28" s="219">
        <v>95</v>
      </c>
      <c r="O28" s="185">
        <v>95</v>
      </c>
      <c r="P28" s="123">
        <f t="shared" si="1"/>
        <v>170</v>
      </c>
      <c r="Q28" s="122">
        <f t="shared" si="2"/>
        <v>232.42307927340616</v>
      </c>
      <c r="R28" s="132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</row>
    <row r="29" spans="1:33" s="80" customFormat="1" ht="14.1" customHeight="1" thickBot="1">
      <c r="A29" s="132"/>
      <c r="B29" s="119" t="s">
        <v>71</v>
      </c>
      <c r="C29" s="119" t="s">
        <v>72</v>
      </c>
      <c r="D29" s="120" t="s">
        <v>13</v>
      </c>
      <c r="E29" s="118" t="s">
        <v>164</v>
      </c>
      <c r="F29" s="135">
        <v>85</v>
      </c>
      <c r="G29" s="136">
        <v>78.8</v>
      </c>
      <c r="H29" s="219">
        <v>80</v>
      </c>
      <c r="I29" s="208">
        <v>85</v>
      </c>
      <c r="J29" s="219">
        <v>85</v>
      </c>
      <c r="K29" s="183">
        <v>85</v>
      </c>
      <c r="L29" s="219">
        <v>90</v>
      </c>
      <c r="M29" s="219">
        <v>95</v>
      </c>
      <c r="N29" s="219">
        <v>100</v>
      </c>
      <c r="O29" s="185">
        <v>100</v>
      </c>
      <c r="P29" s="123">
        <f t="shared" ref="P29:P30" si="3">K29+O29</f>
        <v>185</v>
      </c>
      <c r="Q29" s="122">
        <f t="shared" si="2"/>
        <v>229.99678111074965</v>
      </c>
      <c r="R29" s="132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</row>
    <row r="30" spans="1:33" s="214" customFormat="1" ht="14.1" customHeight="1" thickBot="1">
      <c r="A30" s="202"/>
      <c r="B30" s="203" t="s">
        <v>73</v>
      </c>
      <c r="C30" s="203" t="s">
        <v>74</v>
      </c>
      <c r="D30" s="204" t="s">
        <v>121</v>
      </c>
      <c r="E30" s="205" t="s">
        <v>164</v>
      </c>
      <c r="F30" s="206">
        <v>85</v>
      </c>
      <c r="G30" s="207"/>
      <c r="H30" s="208"/>
      <c r="I30" s="208"/>
      <c r="J30" s="208"/>
      <c r="K30" s="209"/>
      <c r="L30" s="208"/>
      <c r="M30" s="208"/>
      <c r="N30" s="208"/>
      <c r="O30" s="210"/>
      <c r="P30" s="211">
        <f t="shared" si="3"/>
        <v>0</v>
      </c>
      <c r="Q30" s="212" t="e">
        <f t="shared" si="2"/>
        <v>#NUM!</v>
      </c>
      <c r="R30" s="202"/>
      <c r="S30" s="213"/>
    </row>
    <row r="31" spans="1:33" ht="14.1" customHeight="1">
      <c r="B31" s="75"/>
      <c r="C31" s="2"/>
      <c r="E31" s="75"/>
      <c r="F31" s="3"/>
      <c r="G31" s="1"/>
      <c r="R31" s="82"/>
    </row>
    <row r="32" spans="1:33" ht="14.1" customHeight="1">
      <c r="B32" s="75"/>
      <c r="C32" s="2"/>
      <c r="E32" s="75"/>
      <c r="F32" s="3"/>
      <c r="G32" s="1"/>
      <c r="R32" s="82"/>
    </row>
    <row r="33" spans="2:18" ht="14.1" customHeight="1">
      <c r="B33" s="75"/>
      <c r="C33" s="2"/>
      <c r="E33" s="75"/>
      <c r="F33" s="3"/>
      <c r="G33" s="1"/>
      <c r="R33" s="82"/>
    </row>
    <row r="34" spans="2:18" ht="14.1" customHeight="1">
      <c r="B34" s="75"/>
      <c r="C34" s="2"/>
      <c r="E34" s="75"/>
      <c r="F34" s="3"/>
      <c r="G34" s="1"/>
      <c r="R34" s="82"/>
    </row>
    <row r="35" spans="2:18">
      <c r="B35" s="75"/>
      <c r="C35" s="2"/>
      <c r="E35" s="75"/>
      <c r="F35" s="3"/>
      <c r="G35" s="1"/>
    </row>
    <row r="36" spans="2:18">
      <c r="C36" s="2"/>
      <c r="E36" s="1"/>
      <c r="F36" s="3"/>
      <c r="G36" s="1"/>
    </row>
    <row r="37" spans="2:18">
      <c r="C37" s="2"/>
      <c r="E37" s="1"/>
      <c r="F37" s="3"/>
      <c r="G37" s="1"/>
    </row>
    <row r="38" spans="2:18">
      <c r="C38" s="2"/>
      <c r="E38" s="1"/>
      <c r="F38" s="3"/>
      <c r="G38" s="1"/>
    </row>
    <row r="39" spans="2:18">
      <c r="C39" s="2"/>
      <c r="E39" s="1"/>
      <c r="F39" s="3"/>
      <c r="G39" s="1"/>
    </row>
    <row r="74" spans="19:37" ht="14.25" customHeight="1">
      <c r="S74" s="9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51"/>
      <c r="AI74" s="51"/>
      <c r="AJ74" s="52"/>
      <c r="AK74" s="52"/>
    </row>
    <row r="88" spans="1:18"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</row>
    <row r="89" spans="1:18">
      <c r="A89" s="60"/>
      <c r="B89" s="83"/>
      <c r="C89" s="83"/>
      <c r="D89" s="85"/>
      <c r="E89" s="85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6"/>
      <c r="R89" s="87"/>
    </row>
    <row r="90" spans="1:18"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</row>
  </sheetData>
  <sortState ref="B22:E29">
    <sortCondition ref="E22:E29"/>
  </sortState>
  <mergeCells count="4">
    <mergeCell ref="H12:J12"/>
    <mergeCell ref="L12:N12"/>
    <mergeCell ref="H19:J19"/>
    <mergeCell ref="L19:N19"/>
  </mergeCells>
  <phoneticPr fontId="31" type="noConversion"/>
  <pageMargins left="0.34722222222222221" right="0.11458333333333333" top="0.75" bottom="0.75" header="0.3" footer="0.51180555555555551"/>
  <headerFooter>
    <oddHeader>&amp;L&amp;"Arial,Bold"COMPETITION NAME :- Irish Seniors&amp;C&amp;"Arial,Bold"VENUE :- UUJ&amp;R&amp;"Arial,Bold"DATE     :-  Saturday 12th May 2012</oddHeader>
  </headerFooter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K90"/>
  <sheetViews>
    <sheetView topLeftCell="A17" zoomScale="125" workbookViewId="0">
      <selection activeCell="G33" sqref="G33"/>
    </sheetView>
  </sheetViews>
  <sheetFormatPr defaultColWidth="8.140625" defaultRowHeight="12.75"/>
  <cols>
    <col min="1" max="1" width="4.42578125" style="1" customWidth="1"/>
    <col min="2" max="2" width="12.28515625" style="1" customWidth="1"/>
    <col min="3" max="3" width="14.140625" style="1" customWidth="1"/>
    <col min="4" max="4" width="16.85546875" style="2" customWidth="1"/>
    <col min="5" max="5" width="8.7109375" style="2" customWidth="1"/>
    <col min="6" max="6" width="8.42578125" style="1" customWidth="1"/>
    <col min="7" max="7" width="7.28515625" style="3" customWidth="1"/>
    <col min="8" max="10" width="6.140625" style="1" customWidth="1"/>
    <col min="11" max="11" width="8.42578125" style="1" customWidth="1"/>
    <col min="12" max="14" width="6.140625" style="1" customWidth="1"/>
    <col min="15" max="15" width="7.85546875" style="1" customWidth="1"/>
    <col min="16" max="16" width="6.42578125" style="1" customWidth="1"/>
    <col min="17" max="17" width="9.42578125" style="1" customWidth="1"/>
    <col min="18" max="18" width="12.85546875" style="1" customWidth="1"/>
    <col min="19" max="19" width="0.7109375" style="1" customWidth="1"/>
    <col min="20" max="21" width="8.140625" style="1"/>
    <col min="22" max="22" width="22.85546875" style="1" customWidth="1"/>
    <col min="23" max="23" width="13" style="1" customWidth="1"/>
    <col min="24" max="36" width="8.140625" style="1"/>
    <col min="37" max="37" width="13.7109375" style="1" customWidth="1"/>
    <col min="38" max="16384" width="8.140625" style="1"/>
  </cols>
  <sheetData>
    <row r="1" spans="1:37" s="11" customFormat="1" ht="12.75" hidden="1" customHeight="1">
      <c r="A1" s="4"/>
      <c r="B1" s="5"/>
      <c r="C1" s="6"/>
      <c r="D1" s="7"/>
      <c r="E1" s="7"/>
      <c r="F1" s="6"/>
      <c r="G1" s="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9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7" s="3" customFormat="1" ht="12.75" hidden="1" customHeight="1">
      <c r="A2" s="12"/>
      <c r="B2" s="148"/>
      <c r="C2" s="148"/>
      <c r="D2" s="148"/>
      <c r="E2" s="148"/>
      <c r="F2" s="148"/>
      <c r="G2" s="148"/>
      <c r="H2" s="14"/>
      <c r="I2" s="14"/>
      <c r="J2" s="14"/>
      <c r="K2" s="15"/>
      <c r="L2" s="14"/>
      <c r="M2" s="14"/>
      <c r="N2" s="14"/>
      <c r="O2" s="15"/>
      <c r="P2" s="148"/>
      <c r="Q2" s="16"/>
      <c r="R2" s="14"/>
      <c r="S2" s="17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K2" s="18"/>
    </row>
    <row r="3" spans="1:37" ht="12.75" hidden="1" customHeight="1">
      <c r="A3" s="19"/>
      <c r="B3" s="20"/>
      <c r="C3" s="21"/>
      <c r="D3" s="22"/>
      <c r="E3" s="141"/>
      <c r="F3" s="23"/>
      <c r="G3" s="24"/>
      <c r="H3" s="25"/>
      <c r="I3" s="25"/>
      <c r="J3" s="25"/>
      <c r="K3" s="26"/>
      <c r="L3" s="25"/>
      <c r="M3" s="25"/>
      <c r="N3" s="25"/>
      <c r="O3" s="27"/>
      <c r="P3" s="28"/>
      <c r="Q3" s="29"/>
      <c r="R3" s="30"/>
      <c r="S3" s="9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7" ht="12.75" hidden="1" customHeight="1">
      <c r="A4" s="19"/>
      <c r="B4" s="20"/>
      <c r="C4" s="21"/>
      <c r="D4" s="22"/>
      <c r="E4" s="142"/>
      <c r="F4" s="31"/>
      <c r="G4" s="32"/>
      <c r="H4" s="33"/>
      <c r="I4" s="33"/>
      <c r="J4" s="34"/>
      <c r="K4" s="26"/>
      <c r="L4" s="35"/>
      <c r="M4" s="35"/>
      <c r="N4" s="36"/>
      <c r="O4" s="27"/>
      <c r="P4" s="28"/>
      <c r="Q4" s="29"/>
      <c r="R4" s="30"/>
      <c r="S4" s="9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7" ht="12.75" hidden="1" customHeight="1">
      <c r="A5" s="19"/>
      <c r="B5" s="20"/>
      <c r="C5" s="21"/>
      <c r="D5" s="22"/>
      <c r="E5" s="142"/>
      <c r="F5" s="31"/>
      <c r="G5" s="32"/>
      <c r="H5" s="35"/>
      <c r="I5" s="35"/>
      <c r="J5" s="35"/>
      <c r="K5" s="26"/>
      <c r="L5" s="35"/>
      <c r="M5" s="34"/>
      <c r="N5" s="36"/>
      <c r="O5" s="27"/>
      <c r="P5" s="28"/>
      <c r="Q5" s="29"/>
      <c r="R5" s="30"/>
      <c r="S5" s="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7" ht="12.75" hidden="1" customHeight="1">
      <c r="A6" s="19"/>
      <c r="B6" s="20"/>
      <c r="C6" s="21"/>
      <c r="D6" s="22"/>
      <c r="E6" s="142"/>
      <c r="F6" s="31"/>
      <c r="G6" s="32"/>
      <c r="H6" s="25"/>
      <c r="I6" s="25"/>
      <c r="J6" s="37"/>
      <c r="K6" s="26"/>
      <c r="L6" s="25"/>
      <c r="M6" s="37"/>
      <c r="N6" s="37"/>
      <c r="O6" s="27"/>
      <c r="P6" s="28"/>
      <c r="Q6" s="29"/>
      <c r="R6" s="30"/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7" ht="12.75" hidden="1" customHeight="1">
      <c r="A7" s="38"/>
      <c r="B7" s="39"/>
      <c r="C7" s="40"/>
      <c r="D7" s="24"/>
      <c r="E7" s="24"/>
      <c r="F7" s="41"/>
      <c r="G7" s="42"/>
      <c r="H7" s="43"/>
      <c r="I7" s="43"/>
      <c r="J7" s="25"/>
      <c r="K7" s="44"/>
      <c r="L7" s="25"/>
      <c r="M7" s="25"/>
      <c r="N7" s="37"/>
      <c r="O7" s="45"/>
      <c r="P7" s="46"/>
      <c r="Q7" s="47"/>
      <c r="R7" s="48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7" ht="12.75" hidden="1" customHeight="1">
      <c r="A8" s="9"/>
      <c r="B8" s="9"/>
      <c r="C8" s="9"/>
      <c r="D8" s="49"/>
      <c r="E8" s="49"/>
      <c r="F8" s="9"/>
      <c r="G8" s="50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51"/>
      <c r="AI8" s="51"/>
      <c r="AJ8" s="52"/>
      <c r="AK8" s="52"/>
    </row>
    <row r="9" spans="1:37" ht="12.75" hidden="1" customHeight="1">
      <c r="A9" s="9"/>
      <c r="B9" s="53"/>
      <c r="C9" s="54"/>
      <c r="D9" s="55"/>
      <c r="E9" s="55"/>
      <c r="F9" s="56"/>
      <c r="G9" s="57"/>
      <c r="H9" s="56"/>
      <c r="I9" s="56"/>
      <c r="J9" s="56"/>
      <c r="K9" s="56"/>
      <c r="L9" s="56"/>
      <c r="M9" s="56"/>
      <c r="N9" s="56"/>
      <c r="O9" s="56"/>
      <c r="P9" s="56"/>
      <c r="Q9" s="56"/>
      <c r="R9" s="4"/>
      <c r="S9" s="9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51"/>
      <c r="AI9" s="51"/>
      <c r="AJ9" s="52"/>
      <c r="AK9" s="52"/>
    </row>
    <row r="10" spans="1:37" ht="12.75" hidden="1" customHeight="1">
      <c r="A10" s="9"/>
      <c r="B10" s="58"/>
      <c r="C10" s="9"/>
      <c r="D10" s="59"/>
      <c r="E10" s="59"/>
      <c r="F10" s="4"/>
      <c r="G10" s="6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9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51"/>
      <c r="AI10" s="51"/>
      <c r="AJ10" s="52"/>
      <c r="AK10" s="52"/>
    </row>
    <row r="11" spans="1:37" ht="12.75" hidden="1" customHeight="1">
      <c r="A11" s="4"/>
      <c r="B11" s="5"/>
      <c r="C11" s="5"/>
      <c r="D11" s="7"/>
      <c r="E11" s="7"/>
      <c r="F11" s="6"/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  <c r="R11" s="9"/>
      <c r="S11" s="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51"/>
      <c r="AI11" s="51"/>
      <c r="AJ11" s="52"/>
      <c r="AK11" s="52"/>
    </row>
    <row r="12" spans="1:37" ht="12.75" hidden="1" customHeight="1">
      <c r="A12" s="12"/>
      <c r="B12" s="148"/>
      <c r="C12" s="148"/>
      <c r="D12" s="148"/>
      <c r="E12" s="148"/>
      <c r="F12" s="148"/>
      <c r="G12" s="148"/>
      <c r="H12" s="275"/>
      <c r="I12" s="275"/>
      <c r="J12" s="275"/>
      <c r="K12" s="148"/>
      <c r="L12" s="276"/>
      <c r="M12" s="276"/>
      <c r="N12" s="276"/>
      <c r="O12" s="148"/>
      <c r="P12" s="148"/>
      <c r="Q12" s="16"/>
      <c r="R12" s="148"/>
      <c r="S12" s="9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51"/>
      <c r="AI12" s="51"/>
      <c r="AJ12" s="52"/>
      <c r="AK12" s="52"/>
    </row>
    <row r="13" spans="1:37" ht="12.75" hidden="1" customHeight="1">
      <c r="A13" s="61"/>
      <c r="B13" s="62"/>
      <c r="C13" s="62"/>
      <c r="D13" s="63"/>
      <c r="E13" s="63"/>
      <c r="F13" s="15"/>
      <c r="G13" s="64"/>
      <c r="H13" s="14"/>
      <c r="I13" s="14"/>
      <c r="J13" s="14"/>
      <c r="K13" s="15"/>
      <c r="L13" s="14"/>
      <c r="M13" s="14"/>
      <c r="N13" s="14"/>
      <c r="O13" s="15"/>
      <c r="P13" s="64"/>
      <c r="Q13" s="65"/>
      <c r="R13" s="15"/>
      <c r="S13" s="9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7" s="75" customFormat="1" ht="12.75" hidden="1" customHeight="1">
      <c r="A14" s="66"/>
      <c r="B14" s="67"/>
      <c r="C14" s="67"/>
      <c r="D14" s="68"/>
      <c r="E14" s="68"/>
      <c r="F14" s="69"/>
      <c r="G14" s="70"/>
      <c r="H14" s="25"/>
      <c r="I14" s="25"/>
      <c r="J14" s="25"/>
      <c r="K14" s="71"/>
      <c r="L14" s="25"/>
      <c r="M14" s="25"/>
      <c r="N14" s="37"/>
      <c r="O14" s="72"/>
      <c r="P14" s="73"/>
      <c r="Q14" s="74"/>
      <c r="R14" s="30"/>
      <c r="S14" s="9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7" ht="12.75" hidden="1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48"/>
      <c r="R15" s="48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7" ht="12.75" hidden="1" customHeight="1">
      <c r="B16" s="75"/>
      <c r="C16" s="75"/>
      <c r="G16" s="77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14.1" customHeight="1">
      <c r="A17" s="78"/>
      <c r="B17" s="6" t="s">
        <v>75</v>
      </c>
      <c r="C17" s="6"/>
      <c r="D17" s="79"/>
      <c r="E17" s="79"/>
      <c r="F17" s="7"/>
      <c r="G17" s="7"/>
      <c r="H17" s="7"/>
      <c r="I17" s="6"/>
      <c r="J17" s="6"/>
      <c r="K17" s="6" t="s">
        <v>17</v>
      </c>
      <c r="L17" s="4" t="s">
        <v>5</v>
      </c>
      <c r="M17" s="6"/>
      <c r="N17" s="6"/>
      <c r="O17" s="6"/>
      <c r="P17" s="6"/>
      <c r="Q17" s="6"/>
      <c r="R17" s="6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14.1" customHeight="1" thickBot="1">
      <c r="A18" s="4"/>
      <c r="B18" s="5" t="s">
        <v>7</v>
      </c>
      <c r="C18" s="6"/>
      <c r="D18" s="7"/>
      <c r="E18" s="7"/>
      <c r="F18" s="6"/>
      <c r="G18" s="8"/>
      <c r="H18" s="6"/>
      <c r="I18" s="6"/>
      <c r="J18" s="6"/>
      <c r="K18" s="6" t="s">
        <v>9</v>
      </c>
      <c r="L18" s="6"/>
      <c r="M18" s="6"/>
      <c r="N18" s="6"/>
      <c r="O18" s="6"/>
      <c r="P18" s="6"/>
      <c r="Q18" s="6"/>
      <c r="R18" s="6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14.1" customHeight="1" thickTop="1" thickBot="1">
      <c r="A19" s="101" t="s">
        <v>18</v>
      </c>
      <c r="B19" s="102" t="s">
        <v>19</v>
      </c>
      <c r="C19" s="102" t="s">
        <v>20</v>
      </c>
      <c r="D19" s="102" t="s">
        <v>16</v>
      </c>
      <c r="E19" s="102" t="s">
        <v>33</v>
      </c>
      <c r="F19" s="102" t="s">
        <v>21</v>
      </c>
      <c r="G19" s="102" t="s">
        <v>22</v>
      </c>
      <c r="H19" s="277" t="s">
        <v>23</v>
      </c>
      <c r="I19" s="277"/>
      <c r="J19" s="277"/>
      <c r="K19" s="175" t="s">
        <v>24</v>
      </c>
      <c r="L19" s="278" t="s">
        <v>25</v>
      </c>
      <c r="M19" s="278"/>
      <c r="N19" s="278"/>
      <c r="O19" s="175" t="s">
        <v>24</v>
      </c>
      <c r="P19" s="102" t="s">
        <v>26</v>
      </c>
      <c r="Q19" s="150" t="s">
        <v>27</v>
      </c>
      <c r="R19" s="149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ht="14.1" customHeight="1" thickBot="1">
      <c r="A20" s="104" t="s">
        <v>28</v>
      </c>
      <c r="B20" s="105"/>
      <c r="C20" s="105"/>
      <c r="D20" s="106"/>
      <c r="E20" s="106"/>
      <c r="F20" s="107"/>
      <c r="G20" s="108"/>
      <c r="H20" s="109">
        <v>1</v>
      </c>
      <c r="I20" s="109">
        <v>2</v>
      </c>
      <c r="J20" s="109">
        <v>3</v>
      </c>
      <c r="K20" s="176" t="s">
        <v>23</v>
      </c>
      <c r="L20" s="109">
        <v>1</v>
      </c>
      <c r="M20" s="109">
        <v>2</v>
      </c>
      <c r="N20" s="109">
        <v>3</v>
      </c>
      <c r="O20" s="176" t="s">
        <v>29</v>
      </c>
      <c r="P20" s="108"/>
      <c r="Q20" s="109" t="s">
        <v>30</v>
      </c>
      <c r="R20" s="149" t="s">
        <v>31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ht="14.1" customHeight="1" thickTop="1" thickBot="1">
      <c r="A21" s="88"/>
      <c r="B21" s="89" t="s">
        <v>122</v>
      </c>
      <c r="C21" s="89" t="s">
        <v>131</v>
      </c>
      <c r="D21" s="90" t="s">
        <v>14</v>
      </c>
      <c r="E21" s="144" t="s">
        <v>164</v>
      </c>
      <c r="F21" s="91">
        <v>85</v>
      </c>
      <c r="G21" s="92">
        <v>77.599999999999994</v>
      </c>
      <c r="H21" s="216">
        <v>80</v>
      </c>
      <c r="I21" s="216">
        <v>84</v>
      </c>
      <c r="J21" s="215">
        <v>89</v>
      </c>
      <c r="K21" s="177">
        <v>84</v>
      </c>
      <c r="L21" s="217">
        <v>95</v>
      </c>
      <c r="M21" s="217">
        <v>100</v>
      </c>
      <c r="N21" s="217">
        <v>102</v>
      </c>
      <c r="O21" s="179">
        <v>102</v>
      </c>
      <c r="P21" s="110">
        <f>K21+O21</f>
        <v>186</v>
      </c>
      <c r="Q21" s="122">
        <f>P21*(10^(0.794358141*((LOG10(G21/174.393))^2)))</f>
        <v>233.21213422292482</v>
      </c>
      <c r="R21" s="90"/>
      <c r="S21" s="9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ht="14.1" customHeight="1" thickTop="1" thickBot="1">
      <c r="A22" s="93"/>
      <c r="B22" s="94" t="s">
        <v>123</v>
      </c>
      <c r="C22" s="94" t="s">
        <v>132</v>
      </c>
      <c r="D22" s="95" t="s">
        <v>13</v>
      </c>
      <c r="E22" s="95" t="s">
        <v>166</v>
      </c>
      <c r="F22" s="91" t="s">
        <v>143</v>
      </c>
      <c r="G22" s="96">
        <v>97.8</v>
      </c>
      <c r="H22" s="217">
        <v>75</v>
      </c>
      <c r="I22" s="217">
        <v>80</v>
      </c>
      <c r="J22" s="217">
        <v>85</v>
      </c>
      <c r="K22" s="178">
        <v>85</v>
      </c>
      <c r="L22" s="217">
        <v>95</v>
      </c>
      <c r="M22" s="217">
        <v>100</v>
      </c>
      <c r="N22" s="217">
        <v>105</v>
      </c>
      <c r="O22" s="180">
        <v>105</v>
      </c>
      <c r="P22" s="110">
        <f t="shared" ref="P22:P28" si="0">K22+O22</f>
        <v>190</v>
      </c>
      <c r="Q22" s="122">
        <f t="shared" ref="Q22:Q30" si="1">P22*(10^(0.794358141*((LOG10(G22/174.393))^2)))</f>
        <v>213.24302277600998</v>
      </c>
      <c r="R22" s="111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14.1" customHeight="1" thickTop="1" thickBot="1">
      <c r="A23" s="93"/>
      <c r="B23" s="94" t="s">
        <v>124</v>
      </c>
      <c r="C23" s="94" t="s">
        <v>133</v>
      </c>
      <c r="D23" s="95" t="s">
        <v>111</v>
      </c>
      <c r="E23" s="146" t="s">
        <v>164</v>
      </c>
      <c r="F23" s="91">
        <v>105</v>
      </c>
      <c r="G23" s="96">
        <v>104.1</v>
      </c>
      <c r="H23" s="217">
        <v>65</v>
      </c>
      <c r="I23" s="217">
        <v>70</v>
      </c>
      <c r="J23" s="217">
        <v>75</v>
      </c>
      <c r="K23" s="178">
        <v>75</v>
      </c>
      <c r="L23" s="217">
        <v>95</v>
      </c>
      <c r="M23" s="217">
        <v>100</v>
      </c>
      <c r="N23" s="215">
        <v>105</v>
      </c>
      <c r="O23" s="180">
        <v>100</v>
      </c>
      <c r="P23" s="110">
        <f t="shared" si="0"/>
        <v>175</v>
      </c>
      <c r="Q23" s="122">
        <f t="shared" si="1"/>
        <v>191.83314164688986</v>
      </c>
      <c r="R23" s="98"/>
    </row>
    <row r="24" spans="1:33" ht="14.1" customHeight="1" thickTop="1" thickBot="1">
      <c r="A24" s="93"/>
      <c r="B24" s="127" t="s">
        <v>125</v>
      </c>
      <c r="C24" s="127" t="s">
        <v>134</v>
      </c>
      <c r="D24" s="128" t="s">
        <v>13</v>
      </c>
      <c r="E24" s="134" t="s">
        <v>168</v>
      </c>
      <c r="F24" s="99">
        <v>69</v>
      </c>
      <c r="G24" s="96">
        <v>69</v>
      </c>
      <c r="H24" s="217">
        <v>80</v>
      </c>
      <c r="I24" s="218">
        <v>84</v>
      </c>
      <c r="J24" s="218">
        <v>84</v>
      </c>
      <c r="K24" s="178">
        <v>80</v>
      </c>
      <c r="L24" s="216">
        <v>95</v>
      </c>
      <c r="M24" s="217">
        <v>100</v>
      </c>
      <c r="N24" s="215">
        <v>106</v>
      </c>
      <c r="O24" s="180">
        <v>100</v>
      </c>
      <c r="P24" s="110">
        <f t="shared" si="0"/>
        <v>180</v>
      </c>
      <c r="Q24" s="122">
        <f t="shared" si="1"/>
        <v>242.14671963210787</v>
      </c>
      <c r="R24" s="111"/>
      <c r="S24" s="9"/>
    </row>
    <row r="25" spans="1:33" ht="14.1" customHeight="1" thickTop="1" thickBot="1">
      <c r="A25" s="93"/>
      <c r="B25" s="94" t="s">
        <v>126</v>
      </c>
      <c r="C25" s="94" t="s">
        <v>135</v>
      </c>
      <c r="D25" s="98" t="s">
        <v>111</v>
      </c>
      <c r="E25" s="95" t="s">
        <v>164</v>
      </c>
      <c r="F25" s="91">
        <v>85</v>
      </c>
      <c r="G25" s="96">
        <v>83.1</v>
      </c>
      <c r="H25" s="217">
        <v>78</v>
      </c>
      <c r="I25" s="217">
        <v>82</v>
      </c>
      <c r="J25" s="218">
        <v>85</v>
      </c>
      <c r="K25" s="178">
        <v>82</v>
      </c>
      <c r="L25" s="217">
        <v>95</v>
      </c>
      <c r="M25" s="216">
        <v>100</v>
      </c>
      <c r="N25" s="218">
        <v>105</v>
      </c>
      <c r="O25" s="180">
        <v>100</v>
      </c>
      <c r="P25" s="110">
        <f t="shared" si="0"/>
        <v>182</v>
      </c>
      <c r="Q25" s="122">
        <f t="shared" si="1"/>
        <v>219.9868907560043</v>
      </c>
      <c r="R25" s="98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s="80" customFormat="1" ht="14.1" customHeight="1" thickTop="1" thickBot="1">
      <c r="A26" s="126"/>
      <c r="B26" s="94" t="s">
        <v>126</v>
      </c>
      <c r="C26" s="94" t="s">
        <v>136</v>
      </c>
      <c r="D26" s="98" t="s">
        <v>141</v>
      </c>
      <c r="E26" s="146" t="s">
        <v>92</v>
      </c>
      <c r="F26" s="129">
        <v>69</v>
      </c>
      <c r="G26" s="130">
        <v>66.900000000000006</v>
      </c>
      <c r="H26" s="217">
        <v>75</v>
      </c>
      <c r="I26" s="218">
        <v>80</v>
      </c>
      <c r="J26" s="218">
        <v>83</v>
      </c>
      <c r="K26" s="178">
        <v>75</v>
      </c>
      <c r="L26" s="217">
        <v>101</v>
      </c>
      <c r="M26" s="216">
        <v>106</v>
      </c>
      <c r="N26" s="217">
        <v>112</v>
      </c>
      <c r="O26" s="181">
        <v>112</v>
      </c>
      <c r="P26" s="110">
        <f t="shared" si="0"/>
        <v>187</v>
      </c>
      <c r="Q26" s="122">
        <f t="shared" si="1"/>
        <v>256.67175792915202</v>
      </c>
      <c r="R26" s="13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</row>
    <row r="27" spans="1:33" s="80" customFormat="1" ht="14.1" customHeight="1" thickTop="1" thickBot="1">
      <c r="A27" s="126"/>
      <c r="B27" s="127" t="s">
        <v>127</v>
      </c>
      <c r="C27" s="127" t="s">
        <v>137</v>
      </c>
      <c r="D27" s="128" t="s">
        <v>120</v>
      </c>
      <c r="E27" s="146" t="s">
        <v>92</v>
      </c>
      <c r="F27" s="129">
        <v>85</v>
      </c>
      <c r="G27" s="130">
        <v>77.599999999999994</v>
      </c>
      <c r="H27" s="217">
        <v>83</v>
      </c>
      <c r="I27" s="217">
        <v>87</v>
      </c>
      <c r="J27" s="217">
        <v>91</v>
      </c>
      <c r="K27" s="178">
        <v>91</v>
      </c>
      <c r="L27" s="218">
        <v>102</v>
      </c>
      <c r="M27" s="216">
        <v>102</v>
      </c>
      <c r="N27" s="218">
        <v>109</v>
      </c>
      <c r="O27" s="181">
        <v>102</v>
      </c>
      <c r="P27" s="110">
        <f t="shared" si="0"/>
        <v>193</v>
      </c>
      <c r="Q27" s="122">
        <f t="shared" si="1"/>
        <v>241.98893497324994</v>
      </c>
      <c r="R27" s="13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</row>
    <row r="28" spans="1:33" ht="14.1" customHeight="1" thickTop="1" thickBot="1">
      <c r="A28" s="126"/>
      <c r="B28" s="127" t="s">
        <v>128</v>
      </c>
      <c r="C28" s="127" t="s">
        <v>138</v>
      </c>
      <c r="D28" s="128" t="s">
        <v>14</v>
      </c>
      <c r="E28" s="146" t="s">
        <v>92</v>
      </c>
      <c r="F28" s="129">
        <v>85</v>
      </c>
      <c r="G28" s="130">
        <v>83.7</v>
      </c>
      <c r="H28" s="217">
        <v>80</v>
      </c>
      <c r="I28" s="218">
        <v>83</v>
      </c>
      <c r="J28" s="217">
        <v>85</v>
      </c>
      <c r="K28" s="178">
        <v>85</v>
      </c>
      <c r="L28" s="217">
        <v>105</v>
      </c>
      <c r="M28" s="216">
        <v>108</v>
      </c>
      <c r="N28" s="217">
        <v>111</v>
      </c>
      <c r="O28" s="181">
        <v>111</v>
      </c>
      <c r="P28" s="110">
        <f t="shared" si="0"/>
        <v>196</v>
      </c>
      <c r="Q28" s="122">
        <f t="shared" si="1"/>
        <v>236.04306237950493</v>
      </c>
      <c r="R28" s="131"/>
      <c r="S28" s="82"/>
    </row>
    <row r="29" spans="1:33" ht="14.1" customHeight="1" thickTop="1" thickBot="1">
      <c r="A29" s="93"/>
      <c r="B29" s="97" t="s">
        <v>129</v>
      </c>
      <c r="C29" s="145" t="s">
        <v>139</v>
      </c>
      <c r="D29" s="143" t="s">
        <v>111</v>
      </c>
      <c r="E29" s="140" t="s">
        <v>166</v>
      </c>
      <c r="F29" s="99">
        <v>77</v>
      </c>
      <c r="G29" s="100">
        <v>75.099999999999994</v>
      </c>
      <c r="H29" s="221">
        <v>83</v>
      </c>
      <c r="I29" s="217">
        <v>88</v>
      </c>
      <c r="J29" s="217">
        <v>92</v>
      </c>
      <c r="K29" s="178">
        <v>92</v>
      </c>
      <c r="L29" s="216">
        <v>115</v>
      </c>
      <c r="M29" s="217">
        <v>120</v>
      </c>
      <c r="N29" s="215">
        <v>125</v>
      </c>
      <c r="O29" s="180">
        <v>125</v>
      </c>
      <c r="P29" s="110">
        <f>K29+O29</f>
        <v>217</v>
      </c>
      <c r="Q29" s="122">
        <f t="shared" si="1"/>
        <v>277.20707128429427</v>
      </c>
      <c r="R29" s="111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1:33" ht="14.1" customHeight="1" thickTop="1" thickBot="1">
      <c r="A30" s="93"/>
      <c r="B30" s="147" t="s">
        <v>130</v>
      </c>
      <c r="C30" s="119" t="s">
        <v>140</v>
      </c>
      <c r="D30" s="120" t="s">
        <v>142</v>
      </c>
      <c r="E30" s="120" t="s">
        <v>0</v>
      </c>
      <c r="F30" s="121">
        <v>77</v>
      </c>
      <c r="G30" s="122">
        <v>76</v>
      </c>
      <c r="H30" s="208">
        <v>75</v>
      </c>
      <c r="I30" s="220">
        <v>75</v>
      </c>
      <c r="J30" s="218">
        <v>80</v>
      </c>
      <c r="K30" s="178">
        <v>75</v>
      </c>
      <c r="L30" s="216">
        <v>102</v>
      </c>
      <c r="M30" s="216">
        <v>107</v>
      </c>
      <c r="N30" s="217">
        <v>110</v>
      </c>
      <c r="O30" s="180">
        <v>110</v>
      </c>
      <c r="P30" s="110">
        <f>K30+O30</f>
        <v>185</v>
      </c>
      <c r="Q30" s="122">
        <f t="shared" si="1"/>
        <v>234.70921812741665</v>
      </c>
      <c r="R30" s="98"/>
      <c r="S30" s="9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33" ht="14.1" customHeight="1">
      <c r="B31" s="75"/>
      <c r="C31" s="75"/>
      <c r="F31" s="75"/>
      <c r="S31" s="82"/>
    </row>
    <row r="32" spans="1:33" ht="14.1" customHeight="1">
      <c r="B32" s="75"/>
      <c r="C32" s="75"/>
      <c r="F32" s="75"/>
      <c r="S32" s="82"/>
    </row>
    <row r="33" spans="2:19" ht="14.1" customHeight="1">
      <c r="B33" s="75"/>
      <c r="C33" s="75"/>
      <c r="F33" s="75"/>
      <c r="S33" s="82"/>
    </row>
    <row r="34" spans="2:19" ht="14.1" customHeight="1">
      <c r="B34" s="75"/>
      <c r="C34" s="75"/>
      <c r="F34" s="75"/>
      <c r="S34" s="82"/>
    </row>
    <row r="35" spans="2:19">
      <c r="B35" s="75"/>
      <c r="C35" s="75"/>
      <c r="F35" s="75"/>
    </row>
    <row r="74" spans="19:37" ht="14.25" customHeight="1">
      <c r="S74" s="9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51"/>
      <c r="AI74" s="51"/>
      <c r="AJ74" s="52"/>
      <c r="AK74" s="52"/>
    </row>
    <row r="88" spans="1:18"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</row>
    <row r="89" spans="1:18">
      <c r="A89" s="60"/>
      <c r="B89" s="83"/>
      <c r="C89" s="83"/>
      <c r="D89" s="85"/>
      <c r="E89" s="85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6"/>
      <c r="R89" s="87"/>
    </row>
    <row r="90" spans="1:18"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</row>
  </sheetData>
  <mergeCells count="4">
    <mergeCell ref="H12:J12"/>
    <mergeCell ref="L12:N12"/>
    <mergeCell ref="H19:J19"/>
    <mergeCell ref="L19:N19"/>
  </mergeCells>
  <phoneticPr fontId="31" type="noConversion"/>
  <pageMargins left="0.34722222222222221" right="0.11458333333333333" top="0.75" bottom="0.75" header="0.3" footer="0.51180555555555551"/>
  <headerFooter>
    <oddHeader>&amp;L&amp;"Arial,Bold"COMPETITION NAME :- Irish Seniors&amp;C&amp;"Arial,Bold"VENUE :- UUJ&amp;R&amp;"Arial,Bold"DATE     :-  Saturday 12th May 2012</oddHeader>
  </headerFooter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AK90"/>
  <sheetViews>
    <sheetView topLeftCell="A17" zoomScale="125" workbookViewId="0">
      <selection activeCell="F37" sqref="F37"/>
    </sheetView>
  </sheetViews>
  <sheetFormatPr defaultColWidth="9.28515625" defaultRowHeight="12.75"/>
  <cols>
    <col min="1" max="1" width="4.42578125" style="1" customWidth="1"/>
    <col min="2" max="2" width="12.28515625" style="1" customWidth="1"/>
    <col min="3" max="3" width="11.28515625" style="1" customWidth="1"/>
    <col min="4" max="4" width="18.42578125" style="2" customWidth="1"/>
    <col min="5" max="5" width="8.7109375" style="2" customWidth="1"/>
    <col min="6" max="6" width="8.42578125" style="1" customWidth="1"/>
    <col min="7" max="7" width="7.28515625" style="3" customWidth="1"/>
    <col min="8" max="10" width="6.140625" style="1" customWidth="1"/>
    <col min="11" max="11" width="8.42578125" style="1" customWidth="1"/>
    <col min="12" max="14" width="6.140625" style="1" customWidth="1"/>
    <col min="15" max="15" width="8.7109375" style="1" customWidth="1"/>
    <col min="16" max="16" width="6.42578125" style="1" customWidth="1"/>
    <col min="17" max="17" width="9.42578125" style="1" customWidth="1"/>
    <col min="18" max="18" width="12.85546875" style="1" customWidth="1"/>
    <col min="19" max="19" width="0.7109375" style="1" customWidth="1"/>
    <col min="20" max="21" width="9.28515625" style="1"/>
    <col min="22" max="22" width="22.85546875" style="1" customWidth="1"/>
    <col min="23" max="23" width="13" style="1" customWidth="1"/>
    <col min="24" max="36" width="9.28515625" style="1"/>
    <col min="37" max="37" width="13.7109375" style="1" customWidth="1"/>
    <col min="38" max="16384" width="9.28515625" style="1"/>
  </cols>
  <sheetData>
    <row r="1" spans="1:37" s="11" customFormat="1" ht="12.75" hidden="1" customHeight="1">
      <c r="A1" s="4"/>
      <c r="B1" s="5"/>
      <c r="C1" s="6"/>
      <c r="D1" s="7"/>
      <c r="E1" s="7"/>
      <c r="F1" s="6"/>
      <c r="G1" s="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9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7" s="3" customFormat="1" ht="12.75" hidden="1" customHeight="1">
      <c r="A2" s="12"/>
      <c r="B2" s="148"/>
      <c r="C2" s="148"/>
      <c r="D2" s="148"/>
      <c r="E2" s="148"/>
      <c r="F2" s="148"/>
      <c r="G2" s="148"/>
      <c r="H2" s="14"/>
      <c r="I2" s="14"/>
      <c r="J2" s="14"/>
      <c r="K2" s="15"/>
      <c r="L2" s="14"/>
      <c r="M2" s="14"/>
      <c r="N2" s="14"/>
      <c r="O2" s="15"/>
      <c r="P2" s="148"/>
      <c r="Q2" s="16"/>
      <c r="R2" s="14"/>
      <c r="S2" s="17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K2" s="18"/>
    </row>
    <row r="3" spans="1:37" ht="12.75" hidden="1" customHeight="1">
      <c r="A3" s="19"/>
      <c r="B3" s="20"/>
      <c r="C3" s="21"/>
      <c r="D3" s="22"/>
      <c r="E3" s="141"/>
      <c r="F3" s="23"/>
      <c r="G3" s="24"/>
      <c r="H3" s="25"/>
      <c r="I3" s="25"/>
      <c r="J3" s="25"/>
      <c r="K3" s="26"/>
      <c r="L3" s="25"/>
      <c r="M3" s="25"/>
      <c r="N3" s="25"/>
      <c r="O3" s="27"/>
      <c r="P3" s="28"/>
      <c r="Q3" s="29"/>
      <c r="R3" s="30"/>
      <c r="S3" s="9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7" ht="12.75" hidden="1" customHeight="1">
      <c r="A4" s="19"/>
      <c r="B4" s="20"/>
      <c r="C4" s="21"/>
      <c r="D4" s="22"/>
      <c r="E4" s="142"/>
      <c r="F4" s="31"/>
      <c r="G4" s="32"/>
      <c r="H4" s="33"/>
      <c r="I4" s="33"/>
      <c r="J4" s="34"/>
      <c r="K4" s="26"/>
      <c r="L4" s="35"/>
      <c r="M4" s="35"/>
      <c r="N4" s="36"/>
      <c r="O4" s="27"/>
      <c r="P4" s="28"/>
      <c r="Q4" s="29"/>
      <c r="R4" s="30"/>
      <c r="S4" s="9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7" ht="12.75" hidden="1" customHeight="1">
      <c r="A5" s="19"/>
      <c r="B5" s="20"/>
      <c r="C5" s="21"/>
      <c r="D5" s="22"/>
      <c r="E5" s="142"/>
      <c r="F5" s="31"/>
      <c r="G5" s="32"/>
      <c r="H5" s="35"/>
      <c r="I5" s="35"/>
      <c r="J5" s="35"/>
      <c r="K5" s="26"/>
      <c r="L5" s="35"/>
      <c r="M5" s="34"/>
      <c r="N5" s="36"/>
      <c r="O5" s="27"/>
      <c r="P5" s="28"/>
      <c r="Q5" s="29"/>
      <c r="R5" s="30"/>
      <c r="S5" s="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7" ht="12.75" hidden="1" customHeight="1">
      <c r="A6" s="19"/>
      <c r="B6" s="20"/>
      <c r="C6" s="21"/>
      <c r="D6" s="22"/>
      <c r="E6" s="142"/>
      <c r="F6" s="31"/>
      <c r="G6" s="32"/>
      <c r="H6" s="25"/>
      <c r="I6" s="25"/>
      <c r="J6" s="37"/>
      <c r="K6" s="26"/>
      <c r="L6" s="25"/>
      <c r="M6" s="37"/>
      <c r="N6" s="37"/>
      <c r="O6" s="27"/>
      <c r="P6" s="28"/>
      <c r="Q6" s="29"/>
      <c r="R6" s="30"/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7" ht="12.75" hidden="1" customHeight="1">
      <c r="A7" s="38"/>
      <c r="B7" s="39"/>
      <c r="C7" s="40"/>
      <c r="D7" s="24"/>
      <c r="E7" s="24"/>
      <c r="F7" s="41"/>
      <c r="G7" s="42"/>
      <c r="H7" s="43"/>
      <c r="I7" s="43"/>
      <c r="J7" s="25"/>
      <c r="K7" s="44"/>
      <c r="L7" s="25"/>
      <c r="M7" s="25"/>
      <c r="N7" s="37"/>
      <c r="O7" s="45"/>
      <c r="P7" s="46"/>
      <c r="Q7" s="47"/>
      <c r="R7" s="48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7" ht="12.75" hidden="1" customHeight="1">
      <c r="A8" s="9"/>
      <c r="B8" s="9"/>
      <c r="C8" s="9"/>
      <c r="D8" s="49"/>
      <c r="E8" s="49"/>
      <c r="F8" s="9"/>
      <c r="G8" s="50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51"/>
      <c r="AI8" s="51"/>
      <c r="AJ8" s="52"/>
      <c r="AK8" s="52"/>
    </row>
    <row r="9" spans="1:37" ht="12.75" hidden="1" customHeight="1">
      <c r="A9" s="9"/>
      <c r="B9" s="53"/>
      <c r="C9" s="54"/>
      <c r="D9" s="55"/>
      <c r="E9" s="55"/>
      <c r="F9" s="56"/>
      <c r="G9" s="57"/>
      <c r="H9" s="56"/>
      <c r="I9" s="56"/>
      <c r="J9" s="56"/>
      <c r="K9" s="56"/>
      <c r="L9" s="56"/>
      <c r="M9" s="56"/>
      <c r="N9" s="56"/>
      <c r="O9" s="56"/>
      <c r="P9" s="56"/>
      <c r="Q9" s="56"/>
      <c r="R9" s="4"/>
      <c r="S9" s="9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51"/>
      <c r="AI9" s="51"/>
      <c r="AJ9" s="52"/>
      <c r="AK9" s="52"/>
    </row>
    <row r="10" spans="1:37" ht="12.75" hidden="1" customHeight="1">
      <c r="A10" s="9"/>
      <c r="B10" s="58"/>
      <c r="C10" s="9"/>
      <c r="D10" s="59"/>
      <c r="E10" s="59"/>
      <c r="F10" s="4"/>
      <c r="G10" s="6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9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51"/>
      <c r="AI10" s="51"/>
      <c r="AJ10" s="52"/>
      <c r="AK10" s="52"/>
    </row>
    <row r="11" spans="1:37" ht="12.75" hidden="1" customHeight="1">
      <c r="A11" s="4"/>
      <c r="B11" s="5"/>
      <c r="C11" s="5"/>
      <c r="D11" s="7"/>
      <c r="E11" s="7"/>
      <c r="F11" s="6"/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  <c r="R11" s="9"/>
      <c r="S11" s="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51"/>
      <c r="AI11" s="51"/>
      <c r="AJ11" s="52"/>
      <c r="AK11" s="52"/>
    </row>
    <row r="12" spans="1:37" ht="12.75" hidden="1" customHeight="1">
      <c r="A12" s="12"/>
      <c r="B12" s="148"/>
      <c r="C12" s="148"/>
      <c r="D12" s="148"/>
      <c r="E12" s="148"/>
      <c r="F12" s="148"/>
      <c r="G12" s="148"/>
      <c r="H12" s="275"/>
      <c r="I12" s="275"/>
      <c r="J12" s="275"/>
      <c r="K12" s="148"/>
      <c r="L12" s="276"/>
      <c r="M12" s="276"/>
      <c r="N12" s="276"/>
      <c r="O12" s="148"/>
      <c r="P12" s="148"/>
      <c r="Q12" s="16"/>
      <c r="R12" s="148"/>
      <c r="S12" s="9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51"/>
      <c r="AI12" s="51"/>
      <c r="AJ12" s="52"/>
      <c r="AK12" s="52"/>
    </row>
    <row r="13" spans="1:37" ht="12.75" hidden="1" customHeight="1">
      <c r="A13" s="61"/>
      <c r="B13" s="62"/>
      <c r="C13" s="62"/>
      <c r="D13" s="63"/>
      <c r="E13" s="63"/>
      <c r="F13" s="15"/>
      <c r="G13" s="64"/>
      <c r="H13" s="14"/>
      <c r="I13" s="14"/>
      <c r="J13" s="14"/>
      <c r="K13" s="15"/>
      <c r="L13" s="14"/>
      <c r="M13" s="14"/>
      <c r="N13" s="14"/>
      <c r="O13" s="15"/>
      <c r="P13" s="64"/>
      <c r="Q13" s="65"/>
      <c r="R13" s="15"/>
      <c r="S13" s="9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7" s="75" customFormat="1" ht="12.75" hidden="1" customHeight="1">
      <c r="A14" s="66"/>
      <c r="B14" s="67"/>
      <c r="C14" s="67"/>
      <c r="D14" s="68"/>
      <c r="E14" s="68"/>
      <c r="F14" s="69"/>
      <c r="G14" s="70"/>
      <c r="H14" s="25"/>
      <c r="I14" s="25"/>
      <c r="J14" s="25"/>
      <c r="K14" s="71"/>
      <c r="L14" s="25"/>
      <c r="M14" s="25"/>
      <c r="N14" s="37"/>
      <c r="O14" s="72"/>
      <c r="P14" s="73"/>
      <c r="Q14" s="74"/>
      <c r="R14" s="30"/>
      <c r="S14" s="9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7" ht="12.75" hidden="1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48"/>
      <c r="R15" s="48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7" ht="12.75" hidden="1" customHeight="1">
      <c r="B16" s="75"/>
      <c r="C16" s="75"/>
      <c r="G16" s="77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14.1" customHeight="1">
      <c r="A17" s="78"/>
      <c r="B17" s="6" t="s">
        <v>75</v>
      </c>
      <c r="C17" s="6"/>
      <c r="D17" s="79"/>
      <c r="E17" s="79"/>
      <c r="F17" s="7"/>
      <c r="G17" s="7"/>
      <c r="H17" s="7"/>
      <c r="I17" s="6"/>
      <c r="J17" s="6"/>
      <c r="K17" s="6" t="s">
        <v>17</v>
      </c>
      <c r="L17" s="4" t="s">
        <v>5</v>
      </c>
      <c r="M17" s="6"/>
      <c r="N17" s="6"/>
      <c r="O17" s="6"/>
      <c r="P17" s="6"/>
      <c r="Q17" s="6"/>
      <c r="R17" s="6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14.1" customHeight="1" thickBot="1">
      <c r="A18" s="4"/>
      <c r="B18" s="5" t="s">
        <v>8</v>
      </c>
      <c r="C18" s="6"/>
      <c r="D18" s="7"/>
      <c r="E18" s="7"/>
      <c r="F18" s="6"/>
      <c r="G18" s="8"/>
      <c r="H18" s="6"/>
      <c r="I18" s="6"/>
      <c r="J18" s="6"/>
      <c r="K18" s="6" t="s">
        <v>9</v>
      </c>
      <c r="L18" s="6"/>
      <c r="M18" s="6"/>
      <c r="N18" s="6"/>
      <c r="O18" s="6"/>
      <c r="P18" s="6"/>
      <c r="Q18" s="6"/>
      <c r="R18" s="6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14.1" customHeight="1" thickTop="1" thickBot="1">
      <c r="A19" s="101" t="s">
        <v>18</v>
      </c>
      <c r="B19" s="102" t="s">
        <v>19</v>
      </c>
      <c r="C19" s="102" t="s">
        <v>20</v>
      </c>
      <c r="D19" s="102" t="s">
        <v>16</v>
      </c>
      <c r="E19" s="102" t="s">
        <v>33</v>
      </c>
      <c r="F19" s="102" t="s">
        <v>21</v>
      </c>
      <c r="G19" s="102" t="s">
        <v>22</v>
      </c>
      <c r="H19" s="277" t="s">
        <v>23</v>
      </c>
      <c r="I19" s="277"/>
      <c r="J19" s="277"/>
      <c r="K19" s="175" t="s">
        <v>24</v>
      </c>
      <c r="L19" s="278" t="s">
        <v>25</v>
      </c>
      <c r="M19" s="278"/>
      <c r="N19" s="278"/>
      <c r="O19" s="175" t="s">
        <v>24</v>
      </c>
      <c r="P19" s="102" t="s">
        <v>26</v>
      </c>
      <c r="Q19" s="150" t="s">
        <v>27</v>
      </c>
      <c r="R19" s="149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ht="14.1" customHeight="1" thickBot="1">
      <c r="A20" s="104" t="s">
        <v>28</v>
      </c>
      <c r="B20" s="105"/>
      <c r="C20" s="105"/>
      <c r="D20" s="106"/>
      <c r="E20" s="106"/>
      <c r="F20" s="107"/>
      <c r="G20" s="108"/>
      <c r="H20" s="109">
        <v>1</v>
      </c>
      <c r="I20" s="109">
        <v>2</v>
      </c>
      <c r="J20" s="109">
        <v>3</v>
      </c>
      <c r="K20" s="176" t="s">
        <v>23</v>
      </c>
      <c r="L20" s="109">
        <v>1</v>
      </c>
      <c r="M20" s="109">
        <v>2</v>
      </c>
      <c r="N20" s="109">
        <v>3</v>
      </c>
      <c r="O20" s="176" t="s">
        <v>29</v>
      </c>
      <c r="P20" s="108"/>
      <c r="Q20" s="109" t="s">
        <v>30</v>
      </c>
      <c r="R20" s="149" t="s">
        <v>31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ht="14.1" customHeight="1" thickTop="1" thickBot="1">
      <c r="A21" s="88"/>
      <c r="B21" s="89" t="s">
        <v>71</v>
      </c>
      <c r="C21" s="89" t="s">
        <v>154</v>
      </c>
      <c r="D21" s="90" t="s">
        <v>10</v>
      </c>
      <c r="E21" s="144" t="s">
        <v>1</v>
      </c>
      <c r="F21" s="91">
        <v>105</v>
      </c>
      <c r="G21" s="92">
        <v>101.4</v>
      </c>
      <c r="H21" s="216">
        <v>85</v>
      </c>
      <c r="I21" s="215">
        <v>90</v>
      </c>
      <c r="J21" s="216">
        <v>90</v>
      </c>
      <c r="K21" s="177">
        <v>90</v>
      </c>
      <c r="L21" s="217">
        <v>115</v>
      </c>
      <c r="M21" s="217">
        <v>120</v>
      </c>
      <c r="N21" s="217">
        <v>127</v>
      </c>
      <c r="O21" s="179">
        <v>127</v>
      </c>
      <c r="P21" s="110">
        <f>K21+O21</f>
        <v>217</v>
      </c>
      <c r="Q21" s="122">
        <f>P21*(10^(0.794358141*((LOG10(G21/174.393))^2)))</f>
        <v>240.16609837004424</v>
      </c>
      <c r="R21" s="90"/>
      <c r="S21" s="9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ht="14.1" customHeight="1" thickBot="1">
      <c r="A22" s="93"/>
      <c r="B22" s="94" t="s">
        <v>144</v>
      </c>
      <c r="C22" s="94" t="s">
        <v>155</v>
      </c>
      <c r="D22" s="95" t="s">
        <v>89</v>
      </c>
      <c r="E22" s="95" t="s">
        <v>2</v>
      </c>
      <c r="F22" s="91">
        <v>94</v>
      </c>
      <c r="G22" s="96">
        <v>87.5</v>
      </c>
      <c r="H22" s="217">
        <v>80</v>
      </c>
      <c r="I22" s="218">
        <v>85</v>
      </c>
      <c r="J22" s="217">
        <v>85</v>
      </c>
      <c r="K22" s="178">
        <v>85</v>
      </c>
      <c r="L22" s="217">
        <v>115</v>
      </c>
      <c r="M22" s="218">
        <v>125</v>
      </c>
      <c r="N22" s="218">
        <v>125</v>
      </c>
      <c r="O22" s="180">
        <v>115</v>
      </c>
      <c r="P22" s="110">
        <f t="shared" ref="P22:P28" si="0">K22+O22</f>
        <v>200</v>
      </c>
      <c r="Q22" s="122">
        <f t="shared" ref="Q22:Q30" si="1">P22*(10^(0.794358141*((LOG10(G22/174.393))^2)))</f>
        <v>235.6644694898466</v>
      </c>
      <c r="R22" s="111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14.1" customHeight="1" thickBot="1">
      <c r="A23" s="93"/>
      <c r="B23" s="94" t="s">
        <v>145</v>
      </c>
      <c r="C23" s="94" t="s">
        <v>140</v>
      </c>
      <c r="D23" s="95" t="s">
        <v>142</v>
      </c>
      <c r="E23" s="146" t="s">
        <v>3</v>
      </c>
      <c r="F23" s="91">
        <v>77</v>
      </c>
      <c r="G23" s="96">
        <v>75</v>
      </c>
      <c r="H23" s="217">
        <v>90</v>
      </c>
      <c r="I23" s="218">
        <v>95</v>
      </c>
      <c r="J23" s="218">
        <v>95</v>
      </c>
      <c r="K23" s="178">
        <v>90</v>
      </c>
      <c r="L23" s="217">
        <v>110</v>
      </c>
      <c r="M23" s="218">
        <v>115</v>
      </c>
      <c r="N23" s="215">
        <v>115</v>
      </c>
      <c r="O23" s="180">
        <v>110</v>
      </c>
      <c r="P23" s="110">
        <f t="shared" si="0"/>
        <v>200</v>
      </c>
      <c r="Q23" s="122">
        <f t="shared" si="1"/>
        <v>255.68850968323824</v>
      </c>
      <c r="R23" s="98"/>
    </row>
    <row r="24" spans="1:33" ht="14.1" customHeight="1" thickBot="1">
      <c r="A24" s="93"/>
      <c r="B24" s="127" t="s">
        <v>146</v>
      </c>
      <c r="C24" s="127" t="s">
        <v>156</v>
      </c>
      <c r="D24" s="128" t="s">
        <v>13</v>
      </c>
      <c r="E24" s="134" t="s">
        <v>1</v>
      </c>
      <c r="F24" s="99">
        <v>94</v>
      </c>
      <c r="G24" s="96">
        <v>91.1</v>
      </c>
      <c r="H24" s="217">
        <v>95</v>
      </c>
      <c r="I24" s="217">
        <v>100</v>
      </c>
      <c r="J24" s="218">
        <v>105</v>
      </c>
      <c r="K24" s="178">
        <v>100</v>
      </c>
      <c r="L24" s="216">
        <v>120</v>
      </c>
      <c r="M24" s="218">
        <v>125</v>
      </c>
      <c r="N24" s="216">
        <v>126</v>
      </c>
      <c r="O24" s="180">
        <v>126</v>
      </c>
      <c r="P24" s="110">
        <f t="shared" si="0"/>
        <v>226</v>
      </c>
      <c r="Q24" s="122">
        <f t="shared" si="1"/>
        <v>261.38686330839653</v>
      </c>
      <c r="R24" s="111"/>
      <c r="S24" s="9"/>
    </row>
    <row r="25" spans="1:33" ht="14.1" customHeight="1" thickBot="1">
      <c r="A25" s="93"/>
      <c r="B25" s="94" t="s">
        <v>147</v>
      </c>
      <c r="C25" s="94" t="s">
        <v>157</v>
      </c>
      <c r="D25" s="98" t="s">
        <v>162</v>
      </c>
      <c r="E25" s="95" t="s">
        <v>1</v>
      </c>
      <c r="F25" s="91">
        <v>69</v>
      </c>
      <c r="G25" s="96">
        <v>68.8</v>
      </c>
      <c r="H25" s="218">
        <v>91</v>
      </c>
      <c r="I25" s="218">
        <v>91</v>
      </c>
      <c r="J25" s="217">
        <v>91</v>
      </c>
      <c r="K25" s="178">
        <v>91</v>
      </c>
      <c r="L25" s="217">
        <v>113</v>
      </c>
      <c r="M25" s="215">
        <v>118</v>
      </c>
      <c r="N25" s="217">
        <v>118</v>
      </c>
      <c r="O25" s="180">
        <v>118</v>
      </c>
      <c r="P25" s="110">
        <f t="shared" si="0"/>
        <v>209</v>
      </c>
      <c r="Q25" s="122">
        <f t="shared" si="1"/>
        <v>281.68266996322848</v>
      </c>
      <c r="R25" s="98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s="80" customFormat="1" ht="14.1" customHeight="1" thickBot="1">
      <c r="A26" s="126"/>
      <c r="B26" s="94" t="s">
        <v>148</v>
      </c>
      <c r="C26" s="94" t="s">
        <v>158</v>
      </c>
      <c r="D26" s="98" t="s">
        <v>163</v>
      </c>
      <c r="E26" s="146" t="s">
        <v>1</v>
      </c>
      <c r="F26" s="129">
        <v>94</v>
      </c>
      <c r="G26" s="130">
        <v>93.4</v>
      </c>
      <c r="H26" s="217">
        <v>92</v>
      </c>
      <c r="I26" s="217">
        <v>97</v>
      </c>
      <c r="J26" s="217">
        <v>100</v>
      </c>
      <c r="K26" s="178">
        <v>100</v>
      </c>
      <c r="L26" s="217">
        <v>117</v>
      </c>
      <c r="M26" s="216">
        <v>120</v>
      </c>
      <c r="N26" s="218">
        <v>122</v>
      </c>
      <c r="O26" s="181">
        <v>120</v>
      </c>
      <c r="P26" s="110">
        <f t="shared" si="0"/>
        <v>220</v>
      </c>
      <c r="Q26" s="122">
        <f t="shared" si="1"/>
        <v>251.67472129109998</v>
      </c>
      <c r="R26" s="13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</row>
    <row r="27" spans="1:33" s="80" customFormat="1" ht="14.1" customHeight="1" thickBot="1">
      <c r="A27" s="126"/>
      <c r="B27" s="127" t="s">
        <v>149</v>
      </c>
      <c r="C27" s="127" t="s">
        <v>159</v>
      </c>
      <c r="D27" s="128" t="s">
        <v>12</v>
      </c>
      <c r="E27" s="128" t="s">
        <v>3</v>
      </c>
      <c r="F27" s="129">
        <v>85</v>
      </c>
      <c r="G27" s="130">
        <v>81.5</v>
      </c>
      <c r="H27" s="217">
        <v>90</v>
      </c>
      <c r="I27" s="218">
        <v>96</v>
      </c>
      <c r="J27" s="218">
        <v>97</v>
      </c>
      <c r="K27" s="178">
        <v>90</v>
      </c>
      <c r="L27" s="217">
        <v>120</v>
      </c>
      <c r="M27" s="216">
        <v>125</v>
      </c>
      <c r="N27" s="218">
        <v>130</v>
      </c>
      <c r="O27" s="181">
        <v>125</v>
      </c>
      <c r="P27" s="110">
        <f t="shared" si="0"/>
        <v>215</v>
      </c>
      <c r="Q27" s="122">
        <f t="shared" si="1"/>
        <v>262.50580289313206</v>
      </c>
      <c r="R27" s="13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</row>
    <row r="28" spans="1:33" ht="14.1" customHeight="1" thickBot="1">
      <c r="A28" s="186"/>
      <c r="B28" s="187" t="s">
        <v>150</v>
      </c>
      <c r="C28" s="187" t="s">
        <v>160</v>
      </c>
      <c r="D28" s="188" t="s">
        <v>142</v>
      </c>
      <c r="E28" s="188" t="s">
        <v>1</v>
      </c>
      <c r="F28" s="139">
        <v>94</v>
      </c>
      <c r="G28" s="189">
        <v>91.9</v>
      </c>
      <c r="H28" s="221">
        <v>93</v>
      </c>
      <c r="I28" s="221">
        <v>98</v>
      </c>
      <c r="J28" s="222">
        <v>105</v>
      </c>
      <c r="K28" s="197">
        <v>98</v>
      </c>
      <c r="L28" s="221">
        <v>120</v>
      </c>
      <c r="M28" s="225">
        <v>125</v>
      </c>
      <c r="N28" s="222">
        <v>129</v>
      </c>
      <c r="O28" s="198">
        <v>120</v>
      </c>
      <c r="P28" s="190">
        <f t="shared" si="0"/>
        <v>218</v>
      </c>
      <c r="Q28" s="122">
        <f t="shared" si="1"/>
        <v>251.15510838986805</v>
      </c>
      <c r="R28" s="191"/>
      <c r="S28" s="82"/>
    </row>
    <row r="29" spans="1:33" ht="14.1" customHeight="1" thickBot="1">
      <c r="A29" s="118"/>
      <c r="B29" s="125" t="s">
        <v>151</v>
      </c>
      <c r="C29" s="125" t="s">
        <v>134</v>
      </c>
      <c r="D29" s="118" t="s">
        <v>13</v>
      </c>
      <c r="E29" s="118" t="s">
        <v>4</v>
      </c>
      <c r="F29" s="121">
        <v>85</v>
      </c>
      <c r="G29" s="122">
        <v>80.3</v>
      </c>
      <c r="H29" s="208">
        <v>108</v>
      </c>
      <c r="I29" s="219">
        <v>110</v>
      </c>
      <c r="J29" s="219">
        <v>115</v>
      </c>
      <c r="K29" s="183">
        <v>115</v>
      </c>
      <c r="L29" s="219">
        <v>130</v>
      </c>
      <c r="M29" s="219">
        <v>138</v>
      </c>
      <c r="N29" s="219">
        <v>145</v>
      </c>
      <c r="O29" s="184">
        <v>145</v>
      </c>
      <c r="P29" s="123">
        <f>K29+O29</f>
        <v>260</v>
      </c>
      <c r="Q29" s="122">
        <f t="shared" si="1"/>
        <v>319.95432528786819</v>
      </c>
      <c r="R29" s="124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1:33" ht="14.1" customHeight="1" thickBot="1">
      <c r="A30" s="118"/>
      <c r="B30" s="119" t="s">
        <v>152</v>
      </c>
      <c r="C30" s="119" t="s">
        <v>154</v>
      </c>
      <c r="D30" s="120" t="s">
        <v>91</v>
      </c>
      <c r="E30" s="120" t="s">
        <v>1</v>
      </c>
      <c r="F30" s="121">
        <v>85</v>
      </c>
      <c r="G30" s="122">
        <v>81.599999999999994</v>
      </c>
      <c r="H30" s="219">
        <v>95</v>
      </c>
      <c r="I30" s="219">
        <v>100</v>
      </c>
      <c r="J30" s="219">
        <v>105</v>
      </c>
      <c r="K30" s="183">
        <v>105</v>
      </c>
      <c r="L30" s="219">
        <v>120</v>
      </c>
      <c r="M30" s="219">
        <v>130</v>
      </c>
      <c r="N30" s="219">
        <v>135</v>
      </c>
      <c r="O30" s="184">
        <v>135</v>
      </c>
      <c r="P30" s="123">
        <f>K30+O30</f>
        <v>240</v>
      </c>
      <c r="Q30" s="122">
        <f t="shared" si="1"/>
        <v>292.84134825090678</v>
      </c>
      <c r="R30" s="118"/>
      <c r="S30" s="9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33" ht="14.1" customHeight="1" thickBot="1">
      <c r="A31" s="192"/>
      <c r="B31" s="193" t="s">
        <v>153</v>
      </c>
      <c r="C31" s="193" t="s">
        <v>161</v>
      </c>
      <c r="D31" s="194" t="s">
        <v>13</v>
      </c>
      <c r="E31" s="194" t="s">
        <v>92</v>
      </c>
      <c r="F31" s="196">
        <v>94</v>
      </c>
      <c r="G31" s="194">
        <v>91.8</v>
      </c>
      <c r="H31" s="223">
        <v>115</v>
      </c>
      <c r="I31" s="224">
        <v>120</v>
      </c>
      <c r="J31" s="224">
        <v>122</v>
      </c>
      <c r="K31" s="196">
        <v>115</v>
      </c>
      <c r="L31" s="223">
        <v>140</v>
      </c>
      <c r="M31" s="223">
        <v>147</v>
      </c>
      <c r="N31" s="224">
        <v>154</v>
      </c>
      <c r="O31" s="199">
        <v>147</v>
      </c>
      <c r="P31" s="123">
        <f>K31+O31</f>
        <v>262</v>
      </c>
      <c r="Q31" s="122">
        <f>P31*(10^(0.794358141*((LOG10(G31/174.393))^2)))</f>
        <v>301.99237898123386</v>
      </c>
      <c r="R31" s="192"/>
      <c r="S31" s="82"/>
    </row>
    <row r="32" spans="1:33" ht="14.1" customHeight="1">
      <c r="B32" s="75"/>
      <c r="C32" s="75"/>
      <c r="F32" s="75"/>
      <c r="S32" s="82"/>
    </row>
    <row r="33" spans="2:19" ht="14.1" customHeight="1">
      <c r="B33" s="75"/>
      <c r="C33" s="75"/>
      <c r="F33" s="75"/>
      <c r="S33" s="82"/>
    </row>
    <row r="34" spans="2:19" ht="14.1" customHeight="1">
      <c r="B34" s="75"/>
      <c r="C34" s="75"/>
      <c r="F34" s="75"/>
      <c r="S34" s="82"/>
    </row>
    <row r="35" spans="2:19">
      <c r="B35" s="75"/>
      <c r="C35" s="75"/>
      <c r="F35" s="75"/>
    </row>
    <row r="74" spans="19:37" ht="14.25" customHeight="1">
      <c r="S74" s="9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51"/>
      <c r="AI74" s="51"/>
      <c r="AJ74" s="52"/>
      <c r="AK74" s="52"/>
    </row>
    <row r="88" spans="1:18"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</row>
    <row r="89" spans="1:18">
      <c r="A89" s="60"/>
      <c r="B89" s="83"/>
      <c r="C89" s="83"/>
      <c r="D89" s="85"/>
      <c r="E89" s="85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6"/>
      <c r="R89" s="87"/>
    </row>
    <row r="90" spans="1:18"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</row>
  </sheetData>
  <mergeCells count="4">
    <mergeCell ref="H12:J12"/>
    <mergeCell ref="L12:N12"/>
    <mergeCell ref="H19:J19"/>
    <mergeCell ref="L19:N19"/>
  </mergeCells>
  <phoneticPr fontId="31" type="noConversion"/>
  <pageMargins left="0.34722222222222221" right="0.11458333333333333" top="0.75" bottom="0.75" header="0.3" footer="0.51180555555555551"/>
  <headerFooter>
    <oddHeader>&amp;L&amp;"Arial,Bold"COMPETITION NAME :- Irish Seniors&amp;C&amp;"Arial,Bold"VENUE :- UUJ&amp;R&amp;"Arial,Bold"DATE     :-  Saturday 12th May 2012</oddHeader>
  </headerFooter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R49"/>
  <sheetViews>
    <sheetView topLeftCell="A28" zoomScale="130" zoomScaleNormal="130" workbookViewId="0">
      <selection activeCell="S28" sqref="S28"/>
    </sheetView>
  </sheetViews>
  <sheetFormatPr defaultRowHeight="12.75"/>
  <cols>
    <col min="1" max="1" width="4.42578125" customWidth="1"/>
    <col min="2" max="2" width="12.28515625" customWidth="1"/>
    <col min="3" max="3" width="11.28515625" customWidth="1"/>
    <col min="4" max="4" width="13.140625" bestFit="1" customWidth="1"/>
    <col min="5" max="5" width="8.7109375" customWidth="1"/>
    <col min="6" max="6" width="8.42578125" customWidth="1"/>
    <col min="7" max="7" width="7.28515625" customWidth="1"/>
    <col min="8" max="10" width="6.140625" customWidth="1"/>
    <col min="11" max="11" width="8.42578125" customWidth="1"/>
    <col min="12" max="14" width="6.140625" customWidth="1"/>
    <col min="15" max="15" width="7.85546875" customWidth="1"/>
    <col min="16" max="16" width="6.42578125" customWidth="1"/>
    <col min="17" max="17" width="9.42578125" customWidth="1"/>
    <col min="18" max="18" width="12.85546875" customWidth="1"/>
  </cols>
  <sheetData>
    <row r="1" spans="1:18" ht="15.75">
      <c r="A1" s="78"/>
      <c r="B1" s="6" t="s">
        <v>75</v>
      </c>
      <c r="C1" s="6"/>
      <c r="D1" s="79"/>
      <c r="E1" s="79"/>
      <c r="F1" s="7"/>
      <c r="G1" s="7"/>
      <c r="H1" s="7"/>
      <c r="I1" s="6"/>
      <c r="J1" s="6"/>
      <c r="K1" s="6" t="s">
        <v>17</v>
      </c>
      <c r="L1" s="4" t="s">
        <v>5</v>
      </c>
      <c r="M1" s="6"/>
      <c r="N1" s="6"/>
      <c r="O1" s="6"/>
      <c r="P1" s="6"/>
      <c r="Q1" s="6"/>
      <c r="R1" s="6"/>
    </row>
    <row r="2" spans="1:18" ht="16.5" thickBot="1">
      <c r="A2" s="4"/>
      <c r="B2" s="233" t="s">
        <v>169</v>
      </c>
      <c r="C2" s="6"/>
      <c r="D2" s="7"/>
      <c r="E2" s="7"/>
      <c r="F2" s="6"/>
      <c r="G2" s="8"/>
      <c r="H2" s="6"/>
      <c r="I2" s="6"/>
      <c r="J2" s="6"/>
      <c r="K2" s="6" t="s">
        <v>9</v>
      </c>
      <c r="L2" s="6"/>
      <c r="M2" s="6"/>
      <c r="N2" s="6"/>
      <c r="O2" s="6"/>
      <c r="P2" s="6"/>
      <c r="Q2" s="6"/>
      <c r="R2" s="6"/>
    </row>
    <row r="3" spans="1:18" ht="14.25" thickTop="1" thickBot="1">
      <c r="A3" s="101" t="s">
        <v>18</v>
      </c>
      <c r="B3" s="102" t="s">
        <v>19</v>
      </c>
      <c r="C3" s="102" t="s">
        <v>20</v>
      </c>
      <c r="D3" s="102" t="s">
        <v>16</v>
      </c>
      <c r="E3" s="102" t="s">
        <v>33</v>
      </c>
      <c r="F3" s="102" t="s">
        <v>21</v>
      </c>
      <c r="G3" s="102" t="s">
        <v>22</v>
      </c>
      <c r="H3" s="277" t="s">
        <v>23</v>
      </c>
      <c r="I3" s="277"/>
      <c r="J3" s="277"/>
      <c r="K3" s="175" t="s">
        <v>24</v>
      </c>
      <c r="L3" s="278" t="s">
        <v>25</v>
      </c>
      <c r="M3" s="278"/>
      <c r="N3" s="278"/>
      <c r="O3" s="175" t="s">
        <v>24</v>
      </c>
      <c r="P3" s="102" t="s">
        <v>26</v>
      </c>
      <c r="Q3" s="226" t="s">
        <v>27</v>
      </c>
      <c r="R3" s="227"/>
    </row>
    <row r="4" spans="1:18" ht="13.5" thickBot="1">
      <c r="A4" s="104" t="s">
        <v>28</v>
      </c>
      <c r="B4" s="105"/>
      <c r="C4" s="105"/>
      <c r="D4" s="106"/>
      <c r="E4" s="106"/>
      <c r="F4" s="107"/>
      <c r="G4" s="108"/>
      <c r="H4" s="109">
        <v>1</v>
      </c>
      <c r="I4" s="109">
        <v>2</v>
      </c>
      <c r="J4" s="109">
        <v>3</v>
      </c>
      <c r="K4" s="176" t="s">
        <v>23</v>
      </c>
      <c r="L4" s="109">
        <v>1</v>
      </c>
      <c r="M4" s="109">
        <v>2</v>
      </c>
      <c r="N4" s="109">
        <v>3</v>
      </c>
      <c r="O4" s="176" t="s">
        <v>29</v>
      </c>
      <c r="P4" s="108"/>
      <c r="Q4" s="109" t="s">
        <v>30</v>
      </c>
      <c r="R4" s="227" t="s">
        <v>31</v>
      </c>
    </row>
    <row r="5" spans="1:18" ht="14.25" thickTop="1" thickBot="1">
      <c r="A5" s="93"/>
      <c r="B5" s="127" t="s">
        <v>40</v>
      </c>
      <c r="C5" s="127" t="s">
        <v>41</v>
      </c>
      <c r="D5" s="128" t="s">
        <v>10</v>
      </c>
      <c r="E5" s="128" t="s">
        <v>165</v>
      </c>
      <c r="F5" s="91">
        <v>48</v>
      </c>
      <c r="G5" s="96">
        <v>47.6</v>
      </c>
      <c r="H5" s="217">
        <v>30</v>
      </c>
      <c r="I5" s="217">
        <v>33</v>
      </c>
      <c r="J5" s="218">
        <v>36</v>
      </c>
      <c r="K5" s="178">
        <v>33</v>
      </c>
      <c r="L5" s="217">
        <v>45</v>
      </c>
      <c r="M5" s="217">
        <v>48</v>
      </c>
      <c r="N5" s="215">
        <v>51</v>
      </c>
      <c r="O5" s="180">
        <v>48</v>
      </c>
      <c r="P5" s="110">
        <f t="shared" ref="P5:P17" si="0">K5+O5</f>
        <v>81</v>
      </c>
      <c r="Q5" s="122">
        <f t="shared" ref="Q5:Q17" si="1">P5*(10^(0.89726074*((LOG10(G5/148.026))^2)))</f>
        <v>133.75975677831835</v>
      </c>
      <c r="R5" s="98" t="s">
        <v>171</v>
      </c>
    </row>
    <row r="6" spans="1:18" ht="13.5" thickBot="1">
      <c r="A6" s="93"/>
      <c r="B6" s="97" t="s">
        <v>53</v>
      </c>
      <c r="C6" s="97" t="s">
        <v>54</v>
      </c>
      <c r="D6" s="98" t="s">
        <v>12</v>
      </c>
      <c r="E6" s="118" t="s">
        <v>164</v>
      </c>
      <c r="F6" s="99">
        <v>58</v>
      </c>
      <c r="G6" s="96">
        <v>57.5</v>
      </c>
      <c r="H6" s="217">
        <v>55</v>
      </c>
      <c r="I6" s="218">
        <v>58</v>
      </c>
      <c r="J6" s="217">
        <v>60</v>
      </c>
      <c r="K6" s="178">
        <v>60</v>
      </c>
      <c r="L6" s="216">
        <v>65</v>
      </c>
      <c r="M6" s="217">
        <v>69</v>
      </c>
      <c r="N6" s="215">
        <v>72</v>
      </c>
      <c r="O6" s="180">
        <v>69</v>
      </c>
      <c r="P6" s="110">
        <f t="shared" si="0"/>
        <v>129</v>
      </c>
      <c r="Q6" s="122">
        <f t="shared" si="1"/>
        <v>182.77328422847978</v>
      </c>
      <c r="R6" s="111" t="s">
        <v>171</v>
      </c>
    </row>
    <row r="7" spans="1:18" ht="13.5" thickBot="1">
      <c r="A7" s="93"/>
      <c r="B7" s="127" t="s">
        <v>46</v>
      </c>
      <c r="C7" s="127" t="s">
        <v>50</v>
      </c>
      <c r="D7" s="128" t="s">
        <v>14</v>
      </c>
      <c r="E7" s="128" t="s">
        <v>164</v>
      </c>
      <c r="F7" s="129">
        <v>58</v>
      </c>
      <c r="G7" s="130">
        <v>55.2</v>
      </c>
      <c r="H7" s="217">
        <v>40</v>
      </c>
      <c r="I7" s="217">
        <v>43</v>
      </c>
      <c r="J7" s="217">
        <v>46</v>
      </c>
      <c r="K7" s="178">
        <v>46</v>
      </c>
      <c r="L7" s="217">
        <v>53</v>
      </c>
      <c r="M7" s="216">
        <v>56</v>
      </c>
      <c r="N7" s="217">
        <v>58</v>
      </c>
      <c r="O7" s="181">
        <v>58</v>
      </c>
      <c r="P7" s="110">
        <f t="shared" si="0"/>
        <v>104</v>
      </c>
      <c r="Q7" s="122">
        <f t="shared" si="1"/>
        <v>151.9510448128695</v>
      </c>
      <c r="R7" s="98" t="s">
        <v>172</v>
      </c>
    </row>
    <row r="8" spans="1:18" ht="13.5" thickBot="1">
      <c r="A8" s="126"/>
      <c r="B8" s="94" t="s">
        <v>42</v>
      </c>
      <c r="C8" s="94" t="s">
        <v>43</v>
      </c>
      <c r="D8" s="98" t="s">
        <v>13</v>
      </c>
      <c r="E8" s="95" t="s">
        <v>164</v>
      </c>
      <c r="F8" s="91">
        <v>58</v>
      </c>
      <c r="G8" s="96">
        <v>55.9</v>
      </c>
      <c r="H8" s="217">
        <v>38</v>
      </c>
      <c r="I8" s="217">
        <v>41</v>
      </c>
      <c r="J8" s="218">
        <v>44</v>
      </c>
      <c r="K8" s="178">
        <v>41</v>
      </c>
      <c r="L8" s="217">
        <v>48</v>
      </c>
      <c r="M8" s="216">
        <v>51</v>
      </c>
      <c r="N8" s="218">
        <v>56</v>
      </c>
      <c r="O8" s="180">
        <v>51</v>
      </c>
      <c r="P8" s="110">
        <f t="shared" si="0"/>
        <v>92</v>
      </c>
      <c r="Q8" s="122">
        <f t="shared" si="1"/>
        <v>133.13056516843133</v>
      </c>
      <c r="R8" s="131" t="s">
        <v>173</v>
      </c>
    </row>
    <row r="9" spans="1:18" ht="13.5" thickBot="1">
      <c r="A9" s="126"/>
      <c r="B9" s="94" t="s">
        <v>36</v>
      </c>
      <c r="C9" s="94" t="s">
        <v>37</v>
      </c>
      <c r="D9" s="95" t="s">
        <v>11</v>
      </c>
      <c r="E9" s="95" t="s">
        <v>164</v>
      </c>
      <c r="F9" s="91">
        <v>58</v>
      </c>
      <c r="G9" s="96">
        <v>57.9</v>
      </c>
      <c r="H9" s="217">
        <v>27</v>
      </c>
      <c r="I9" s="217">
        <v>30</v>
      </c>
      <c r="J9" s="218">
        <v>33</v>
      </c>
      <c r="K9" s="178">
        <v>30</v>
      </c>
      <c r="L9" s="217">
        <v>37</v>
      </c>
      <c r="M9" s="216">
        <v>40</v>
      </c>
      <c r="N9" s="217">
        <v>43</v>
      </c>
      <c r="O9" s="180">
        <v>43</v>
      </c>
      <c r="P9" s="110">
        <f t="shared" si="0"/>
        <v>73</v>
      </c>
      <c r="Q9" s="122">
        <f t="shared" si="1"/>
        <v>102.90470451298013</v>
      </c>
      <c r="R9" s="131" t="s">
        <v>174</v>
      </c>
    </row>
    <row r="10" spans="1:18" ht="13.5" thickBot="1">
      <c r="A10" s="126"/>
      <c r="B10" s="94" t="s">
        <v>38</v>
      </c>
      <c r="C10" s="94" t="s">
        <v>55</v>
      </c>
      <c r="D10" s="95" t="s">
        <v>13</v>
      </c>
      <c r="E10" s="95" t="s">
        <v>164</v>
      </c>
      <c r="F10" s="91">
        <v>63</v>
      </c>
      <c r="G10" s="96">
        <v>62.1</v>
      </c>
      <c r="H10" s="217">
        <v>46</v>
      </c>
      <c r="I10" s="217">
        <v>50</v>
      </c>
      <c r="J10" s="218">
        <v>53</v>
      </c>
      <c r="K10" s="178">
        <v>50</v>
      </c>
      <c r="L10" s="217">
        <v>64</v>
      </c>
      <c r="M10" s="216">
        <v>68</v>
      </c>
      <c r="N10" s="217">
        <v>70</v>
      </c>
      <c r="O10" s="180">
        <v>70</v>
      </c>
      <c r="P10" s="110">
        <f t="shared" si="0"/>
        <v>120</v>
      </c>
      <c r="Q10" s="122">
        <f t="shared" si="1"/>
        <v>161.01812781816764</v>
      </c>
      <c r="R10" s="131" t="s">
        <v>171</v>
      </c>
    </row>
    <row r="11" spans="1:18" ht="13.5" thickBot="1">
      <c r="A11" s="93"/>
      <c r="B11" s="127" t="s">
        <v>58</v>
      </c>
      <c r="C11" s="187" t="s">
        <v>59</v>
      </c>
      <c r="D11" s="143" t="s">
        <v>120</v>
      </c>
      <c r="E11" s="140" t="s">
        <v>164</v>
      </c>
      <c r="F11" s="99">
        <v>63</v>
      </c>
      <c r="G11" s="100">
        <v>61.3</v>
      </c>
      <c r="H11" s="221">
        <v>40</v>
      </c>
      <c r="I11" s="218">
        <v>45</v>
      </c>
      <c r="J11" s="218">
        <v>45</v>
      </c>
      <c r="K11" s="178">
        <v>40</v>
      </c>
      <c r="L11" s="216">
        <v>70</v>
      </c>
      <c r="M11" s="217">
        <v>75</v>
      </c>
      <c r="N11" s="216">
        <v>78</v>
      </c>
      <c r="O11" s="180">
        <v>78</v>
      </c>
      <c r="P11" s="110">
        <f t="shared" si="0"/>
        <v>118</v>
      </c>
      <c r="Q11" s="122">
        <f t="shared" si="1"/>
        <v>159.74090002088269</v>
      </c>
      <c r="R11" s="111" t="s">
        <v>172</v>
      </c>
    </row>
    <row r="12" spans="1:18" ht="13.5" thickBot="1">
      <c r="A12" s="93"/>
      <c r="B12" s="97" t="s">
        <v>60</v>
      </c>
      <c r="C12" s="97" t="s">
        <v>61</v>
      </c>
      <c r="D12" s="98" t="s">
        <v>120</v>
      </c>
      <c r="E12" s="98" t="s">
        <v>164</v>
      </c>
      <c r="F12" s="91">
        <v>69</v>
      </c>
      <c r="G12" s="96">
        <v>65.7</v>
      </c>
      <c r="H12" s="217">
        <v>60</v>
      </c>
      <c r="I12" s="217">
        <v>65</v>
      </c>
      <c r="J12" s="217">
        <v>68</v>
      </c>
      <c r="K12" s="178">
        <v>68</v>
      </c>
      <c r="L12" s="217">
        <v>83</v>
      </c>
      <c r="M12" s="217">
        <v>88</v>
      </c>
      <c r="N12" s="218">
        <v>91</v>
      </c>
      <c r="O12" s="180">
        <v>88</v>
      </c>
      <c r="P12" s="110">
        <f t="shared" si="0"/>
        <v>156</v>
      </c>
      <c r="Q12" s="122">
        <f t="shared" si="1"/>
        <v>201.73784611720737</v>
      </c>
      <c r="R12" s="111" t="s">
        <v>171</v>
      </c>
    </row>
    <row r="13" spans="1:18" ht="13.5" thickBot="1">
      <c r="A13" s="93"/>
      <c r="B13" s="229" t="s">
        <v>51</v>
      </c>
      <c r="C13" s="133" t="s">
        <v>52</v>
      </c>
      <c r="D13" s="134" t="s">
        <v>10</v>
      </c>
      <c r="E13" s="134" t="s">
        <v>164</v>
      </c>
      <c r="F13" s="135">
        <v>69</v>
      </c>
      <c r="G13" s="136">
        <v>68.900000000000006</v>
      </c>
      <c r="H13" s="219">
        <v>42</v>
      </c>
      <c r="I13" s="220">
        <v>45</v>
      </c>
      <c r="J13" s="217">
        <v>48</v>
      </c>
      <c r="K13" s="178">
        <v>48</v>
      </c>
      <c r="L13" s="216">
        <v>57</v>
      </c>
      <c r="M13" s="216">
        <v>60</v>
      </c>
      <c r="N13" s="217">
        <v>63</v>
      </c>
      <c r="O13" s="181">
        <v>63</v>
      </c>
      <c r="P13" s="110">
        <f t="shared" si="0"/>
        <v>111</v>
      </c>
      <c r="Q13" s="122">
        <f t="shared" si="1"/>
        <v>139.40983949410602</v>
      </c>
      <c r="R13" s="98" t="s">
        <v>172</v>
      </c>
    </row>
    <row r="14" spans="1:18" ht="13.5" thickBot="1">
      <c r="A14" s="118"/>
      <c r="B14" s="119" t="s">
        <v>56</v>
      </c>
      <c r="C14" s="119" t="s">
        <v>57</v>
      </c>
      <c r="D14" s="118" t="s">
        <v>119</v>
      </c>
      <c r="E14" s="118" t="s">
        <v>164</v>
      </c>
      <c r="F14" s="121">
        <v>75</v>
      </c>
      <c r="G14" s="122">
        <v>73.099999999999994</v>
      </c>
      <c r="H14" s="219">
        <v>45</v>
      </c>
      <c r="I14" s="219">
        <v>50</v>
      </c>
      <c r="J14" s="208">
        <v>53</v>
      </c>
      <c r="K14" s="183">
        <v>50</v>
      </c>
      <c r="L14" s="219">
        <v>62</v>
      </c>
      <c r="M14" s="219">
        <v>65</v>
      </c>
      <c r="N14" s="219">
        <v>68</v>
      </c>
      <c r="O14" s="184">
        <v>68</v>
      </c>
      <c r="P14" s="123">
        <f t="shared" si="0"/>
        <v>118</v>
      </c>
      <c r="Q14" s="122">
        <f t="shared" si="1"/>
        <v>143.26135310226491</v>
      </c>
      <c r="R14" s="131" t="s">
        <v>171</v>
      </c>
    </row>
    <row r="15" spans="1:18" ht="13.5" thickBot="1">
      <c r="A15" s="118"/>
      <c r="B15" s="125" t="s">
        <v>34</v>
      </c>
      <c r="C15" s="125" t="s">
        <v>35</v>
      </c>
      <c r="D15" s="118" t="s">
        <v>10</v>
      </c>
      <c r="E15" s="144" t="s">
        <v>164</v>
      </c>
      <c r="F15" s="121">
        <v>75</v>
      </c>
      <c r="G15" s="122">
        <v>71.3</v>
      </c>
      <c r="H15" s="219">
        <v>27</v>
      </c>
      <c r="I15" s="219">
        <v>30</v>
      </c>
      <c r="J15" s="219">
        <v>33</v>
      </c>
      <c r="K15" s="183">
        <v>33</v>
      </c>
      <c r="L15" s="219">
        <v>37</v>
      </c>
      <c r="M15" s="219">
        <v>40</v>
      </c>
      <c r="N15" s="219">
        <v>43</v>
      </c>
      <c r="O15" s="184">
        <v>43</v>
      </c>
      <c r="P15" s="123">
        <f t="shared" si="0"/>
        <v>76</v>
      </c>
      <c r="Q15" s="122">
        <f t="shared" si="1"/>
        <v>93.566380534942084</v>
      </c>
      <c r="R15" s="111" t="s">
        <v>172</v>
      </c>
    </row>
    <row r="16" spans="1:18" ht="13.5" thickBot="1">
      <c r="A16" s="88"/>
      <c r="B16" s="230" t="s">
        <v>44</v>
      </c>
      <c r="C16" s="230" t="s">
        <v>45</v>
      </c>
      <c r="D16" s="90" t="s">
        <v>12</v>
      </c>
      <c r="E16" s="144" t="s">
        <v>165</v>
      </c>
      <c r="F16" s="129" t="s">
        <v>15</v>
      </c>
      <c r="G16" s="231">
        <v>87.7</v>
      </c>
      <c r="H16" s="216">
        <v>42</v>
      </c>
      <c r="I16" s="216">
        <v>48</v>
      </c>
      <c r="J16" s="216">
        <v>52</v>
      </c>
      <c r="K16" s="177">
        <v>52</v>
      </c>
      <c r="L16" s="217">
        <v>62</v>
      </c>
      <c r="M16" s="218">
        <v>68</v>
      </c>
      <c r="N16" s="218">
        <v>68</v>
      </c>
      <c r="O16" s="232">
        <v>62</v>
      </c>
      <c r="P16" s="110">
        <f t="shared" si="0"/>
        <v>114</v>
      </c>
      <c r="Q16" s="122">
        <f t="shared" si="1"/>
        <v>126.84628616197226</v>
      </c>
      <c r="R16" s="90" t="s">
        <v>171</v>
      </c>
    </row>
    <row r="17" spans="1:18" ht="13.5" thickBot="1">
      <c r="A17" s="118"/>
      <c r="B17" s="119" t="s">
        <v>38</v>
      </c>
      <c r="C17" s="119" t="s">
        <v>39</v>
      </c>
      <c r="D17" s="120" t="s">
        <v>12</v>
      </c>
      <c r="E17" s="144" t="s">
        <v>164</v>
      </c>
      <c r="F17" s="121" t="s">
        <v>15</v>
      </c>
      <c r="G17" s="122">
        <v>91.8</v>
      </c>
      <c r="H17" s="219">
        <v>27</v>
      </c>
      <c r="I17" s="219">
        <v>30</v>
      </c>
      <c r="J17" s="219">
        <v>33</v>
      </c>
      <c r="K17" s="183">
        <v>33</v>
      </c>
      <c r="L17" s="219">
        <v>38</v>
      </c>
      <c r="M17" s="219">
        <v>42</v>
      </c>
      <c r="N17" s="219">
        <v>45</v>
      </c>
      <c r="O17" s="184">
        <v>45</v>
      </c>
      <c r="P17" s="123">
        <f t="shared" si="0"/>
        <v>78</v>
      </c>
      <c r="Q17" s="122">
        <f t="shared" si="1"/>
        <v>85.256116006441133</v>
      </c>
      <c r="R17" s="98" t="s">
        <v>171</v>
      </c>
    </row>
    <row r="22" spans="1:18" ht="16.5" thickBot="1">
      <c r="B22" s="237" t="s">
        <v>170</v>
      </c>
    </row>
    <row r="23" spans="1:18" ht="26.25" thickBot="1">
      <c r="A23" s="132"/>
      <c r="B23" s="119" t="s">
        <v>62</v>
      </c>
      <c r="C23" s="119" t="s">
        <v>63</v>
      </c>
      <c r="D23" s="118" t="s">
        <v>111</v>
      </c>
      <c r="E23" s="118" t="s">
        <v>166</v>
      </c>
      <c r="F23" s="121">
        <v>56</v>
      </c>
      <c r="G23" s="122">
        <v>55</v>
      </c>
      <c r="H23" s="219">
        <v>54</v>
      </c>
      <c r="I23" s="219">
        <v>57</v>
      </c>
      <c r="J23" s="208">
        <v>60</v>
      </c>
      <c r="K23" s="183">
        <v>57</v>
      </c>
      <c r="L23" s="219">
        <v>64</v>
      </c>
      <c r="M23" s="219">
        <v>68</v>
      </c>
      <c r="N23" s="208">
        <v>73</v>
      </c>
      <c r="O23" s="184">
        <v>68</v>
      </c>
      <c r="P23" s="123">
        <f t="shared" ref="P23:P49" si="2">K23+O23</f>
        <v>125</v>
      </c>
      <c r="Q23" s="122">
        <f t="shared" ref="Q23:Q49" si="3">P23*(10^(0.794358141*((LOG10(G23/174.393))^2)))</f>
        <v>197.8914979040467</v>
      </c>
      <c r="R23" s="132" t="s">
        <v>171</v>
      </c>
    </row>
    <row r="24" spans="1:18" ht="13.5" thickBot="1">
      <c r="A24" s="132"/>
      <c r="B24" s="125" t="s">
        <v>64</v>
      </c>
      <c r="C24" s="125" t="s">
        <v>63</v>
      </c>
      <c r="D24" s="118" t="s">
        <v>111</v>
      </c>
      <c r="E24" s="118" t="s">
        <v>167</v>
      </c>
      <c r="F24" s="121">
        <v>62</v>
      </c>
      <c r="G24" s="122">
        <v>61.1</v>
      </c>
      <c r="H24" s="219">
        <v>63</v>
      </c>
      <c r="I24" s="219">
        <v>65</v>
      </c>
      <c r="J24" s="208">
        <v>67</v>
      </c>
      <c r="K24" s="183">
        <v>65</v>
      </c>
      <c r="L24" s="219">
        <v>80</v>
      </c>
      <c r="M24" s="208">
        <v>83</v>
      </c>
      <c r="N24" s="219">
        <v>83</v>
      </c>
      <c r="O24" s="184">
        <v>83</v>
      </c>
      <c r="P24" s="123">
        <f t="shared" si="2"/>
        <v>148</v>
      </c>
      <c r="Q24" s="122">
        <f t="shared" si="3"/>
        <v>216.30499097529315</v>
      </c>
      <c r="R24" s="132" t="s">
        <v>171</v>
      </c>
    </row>
    <row r="25" spans="1:18" ht="26.25" thickBot="1">
      <c r="A25" s="132"/>
      <c r="B25" s="119" t="s">
        <v>147</v>
      </c>
      <c r="C25" s="119" t="s">
        <v>157</v>
      </c>
      <c r="D25" s="118" t="s">
        <v>162</v>
      </c>
      <c r="E25" s="120" t="s">
        <v>1</v>
      </c>
      <c r="F25" s="121">
        <v>69</v>
      </c>
      <c r="G25" s="122">
        <v>68.8</v>
      </c>
      <c r="H25" s="208">
        <v>91</v>
      </c>
      <c r="I25" s="208">
        <v>91</v>
      </c>
      <c r="J25" s="219">
        <v>91</v>
      </c>
      <c r="K25" s="183">
        <v>91</v>
      </c>
      <c r="L25" s="219">
        <v>113</v>
      </c>
      <c r="M25" s="208">
        <v>118</v>
      </c>
      <c r="N25" s="219">
        <v>118</v>
      </c>
      <c r="O25" s="184">
        <v>118</v>
      </c>
      <c r="P25" s="123">
        <f t="shared" si="2"/>
        <v>209</v>
      </c>
      <c r="Q25" s="122">
        <f t="shared" si="3"/>
        <v>281.68266996322848</v>
      </c>
      <c r="R25" s="132" t="s">
        <v>171</v>
      </c>
    </row>
    <row r="26" spans="1:18" ht="13.5" thickBot="1">
      <c r="A26" s="132"/>
      <c r="B26" s="119" t="s">
        <v>126</v>
      </c>
      <c r="C26" s="119" t="s">
        <v>136</v>
      </c>
      <c r="D26" s="118" t="s">
        <v>141</v>
      </c>
      <c r="E26" s="144" t="s">
        <v>92</v>
      </c>
      <c r="F26" s="135">
        <v>69</v>
      </c>
      <c r="G26" s="136">
        <v>66.900000000000006</v>
      </c>
      <c r="H26" s="219">
        <v>75</v>
      </c>
      <c r="I26" s="208">
        <v>80</v>
      </c>
      <c r="J26" s="208">
        <v>83</v>
      </c>
      <c r="K26" s="183">
        <v>75</v>
      </c>
      <c r="L26" s="219">
        <v>101</v>
      </c>
      <c r="M26" s="219">
        <v>106</v>
      </c>
      <c r="N26" s="219">
        <v>112</v>
      </c>
      <c r="O26" s="185">
        <v>112</v>
      </c>
      <c r="P26" s="123">
        <f t="shared" si="2"/>
        <v>187</v>
      </c>
      <c r="Q26" s="122">
        <f t="shared" si="3"/>
        <v>256.67175792915202</v>
      </c>
      <c r="R26" s="132" t="s">
        <v>172</v>
      </c>
    </row>
    <row r="27" spans="1:18" ht="13.5" thickBot="1">
      <c r="A27" s="88"/>
      <c r="B27" s="234" t="s">
        <v>125</v>
      </c>
      <c r="C27" s="234" t="s">
        <v>134</v>
      </c>
      <c r="D27" s="235" t="s">
        <v>13</v>
      </c>
      <c r="E27" s="134" t="s">
        <v>1</v>
      </c>
      <c r="F27" s="91">
        <v>69</v>
      </c>
      <c r="G27" s="92">
        <v>69</v>
      </c>
      <c r="H27" s="216">
        <v>80</v>
      </c>
      <c r="I27" s="215">
        <v>84</v>
      </c>
      <c r="J27" s="215">
        <v>84</v>
      </c>
      <c r="K27" s="177">
        <v>80</v>
      </c>
      <c r="L27" s="217">
        <v>95</v>
      </c>
      <c r="M27" s="217">
        <v>100</v>
      </c>
      <c r="N27" s="218">
        <v>106</v>
      </c>
      <c r="O27" s="179">
        <v>100</v>
      </c>
      <c r="P27" s="110">
        <f t="shared" si="2"/>
        <v>180</v>
      </c>
      <c r="Q27" s="122">
        <f t="shared" si="3"/>
        <v>242.14671963210787</v>
      </c>
      <c r="R27" s="90" t="s">
        <v>173</v>
      </c>
    </row>
    <row r="28" spans="1:18" ht="13.5" thickBot="1">
      <c r="A28" s="93"/>
      <c r="B28" s="97" t="s">
        <v>129</v>
      </c>
      <c r="C28" s="97" t="s">
        <v>139</v>
      </c>
      <c r="D28" s="98" t="s">
        <v>111</v>
      </c>
      <c r="E28" s="98" t="s">
        <v>166</v>
      </c>
      <c r="F28" s="91">
        <v>77</v>
      </c>
      <c r="G28" s="96">
        <v>75.099999999999994</v>
      </c>
      <c r="H28" s="217">
        <v>83</v>
      </c>
      <c r="I28" s="217">
        <v>88</v>
      </c>
      <c r="J28" s="217">
        <v>92</v>
      </c>
      <c r="K28" s="178">
        <v>92</v>
      </c>
      <c r="L28" s="217">
        <v>115</v>
      </c>
      <c r="M28" s="217">
        <v>120</v>
      </c>
      <c r="N28" s="218">
        <v>125</v>
      </c>
      <c r="O28" s="180">
        <v>125</v>
      </c>
      <c r="P28" s="110">
        <f t="shared" si="2"/>
        <v>217</v>
      </c>
      <c r="Q28" s="122">
        <f t="shared" si="3"/>
        <v>277.20707128429427</v>
      </c>
      <c r="R28" s="111" t="s">
        <v>171</v>
      </c>
    </row>
    <row r="29" spans="1:18" ht="13.5" thickBot="1">
      <c r="A29" s="93"/>
      <c r="B29" s="127" t="s">
        <v>69</v>
      </c>
      <c r="C29" s="127" t="s">
        <v>70</v>
      </c>
      <c r="D29" s="128" t="s">
        <v>13</v>
      </c>
      <c r="E29" s="98" t="s">
        <v>166</v>
      </c>
      <c r="F29" s="129">
        <v>77</v>
      </c>
      <c r="G29" s="130">
        <v>67.3</v>
      </c>
      <c r="H29" s="217">
        <v>75</v>
      </c>
      <c r="I29" s="218">
        <v>80</v>
      </c>
      <c r="J29" s="218">
        <v>80</v>
      </c>
      <c r="K29" s="178">
        <v>75</v>
      </c>
      <c r="L29" s="218">
        <v>90</v>
      </c>
      <c r="M29" s="216">
        <v>90</v>
      </c>
      <c r="N29" s="217">
        <v>95</v>
      </c>
      <c r="O29" s="181">
        <v>95</v>
      </c>
      <c r="P29" s="110">
        <f t="shared" si="2"/>
        <v>170</v>
      </c>
      <c r="Q29" s="122">
        <f t="shared" si="3"/>
        <v>232.42307927340616</v>
      </c>
      <c r="R29" s="98" t="s">
        <v>172</v>
      </c>
    </row>
    <row r="30" spans="1:18" ht="13.5" thickBot="1">
      <c r="A30" s="93"/>
      <c r="B30" s="94" t="s">
        <v>145</v>
      </c>
      <c r="C30" s="94" t="s">
        <v>140</v>
      </c>
      <c r="D30" s="95" t="s">
        <v>142</v>
      </c>
      <c r="E30" s="146" t="s">
        <v>0</v>
      </c>
      <c r="F30" s="91">
        <v>77</v>
      </c>
      <c r="G30" s="96">
        <v>75</v>
      </c>
      <c r="H30" s="217">
        <v>90</v>
      </c>
      <c r="I30" s="218">
        <v>95</v>
      </c>
      <c r="J30" s="218">
        <v>95</v>
      </c>
      <c r="K30" s="178">
        <v>90</v>
      </c>
      <c r="L30" s="217">
        <v>110</v>
      </c>
      <c r="M30" s="218">
        <v>115</v>
      </c>
      <c r="N30" s="215">
        <v>115</v>
      </c>
      <c r="O30" s="180">
        <v>110</v>
      </c>
      <c r="P30" s="110">
        <f t="shared" si="2"/>
        <v>200</v>
      </c>
      <c r="Q30" s="122">
        <f t="shared" si="3"/>
        <v>255.68850968323824</v>
      </c>
      <c r="R30" s="98" t="s">
        <v>171</v>
      </c>
    </row>
    <row r="31" spans="1:18" ht="13.5" thickBot="1">
      <c r="A31" s="93"/>
      <c r="B31" s="94" t="s">
        <v>130</v>
      </c>
      <c r="C31" s="94" t="s">
        <v>140</v>
      </c>
      <c r="D31" s="95" t="s">
        <v>142</v>
      </c>
      <c r="E31" s="120" t="s">
        <v>0</v>
      </c>
      <c r="F31" s="99">
        <v>77</v>
      </c>
      <c r="G31" s="96">
        <v>76</v>
      </c>
      <c r="H31" s="218">
        <v>75</v>
      </c>
      <c r="I31" s="217">
        <v>75</v>
      </c>
      <c r="J31" s="218">
        <v>80</v>
      </c>
      <c r="K31" s="178">
        <v>75</v>
      </c>
      <c r="L31" s="216">
        <v>102</v>
      </c>
      <c r="M31" s="217">
        <v>107</v>
      </c>
      <c r="N31" s="216">
        <v>110</v>
      </c>
      <c r="O31" s="180">
        <v>110</v>
      </c>
      <c r="P31" s="110">
        <f t="shared" si="2"/>
        <v>185</v>
      </c>
      <c r="Q31" s="122">
        <f t="shared" si="3"/>
        <v>234.70921812741665</v>
      </c>
      <c r="R31" s="111" t="s">
        <v>172</v>
      </c>
    </row>
    <row r="32" spans="1:18" ht="13.5" thickBot="1">
      <c r="A32" s="126"/>
      <c r="B32" s="127" t="s">
        <v>67</v>
      </c>
      <c r="C32" s="127" t="s">
        <v>68</v>
      </c>
      <c r="D32" s="128" t="s">
        <v>13</v>
      </c>
      <c r="E32" s="98" t="s">
        <v>92</v>
      </c>
      <c r="F32" s="129">
        <v>77</v>
      </c>
      <c r="G32" s="130">
        <v>72</v>
      </c>
      <c r="H32" s="217">
        <v>73</v>
      </c>
      <c r="I32" s="217">
        <v>77</v>
      </c>
      <c r="J32" s="218">
        <v>81</v>
      </c>
      <c r="K32" s="178">
        <v>77</v>
      </c>
      <c r="L32" s="217">
        <v>86</v>
      </c>
      <c r="M32" s="216">
        <v>90</v>
      </c>
      <c r="N32" s="218">
        <v>94</v>
      </c>
      <c r="O32" s="181">
        <v>90</v>
      </c>
      <c r="P32" s="110">
        <f t="shared" si="2"/>
        <v>167</v>
      </c>
      <c r="Q32" s="122">
        <f t="shared" si="3"/>
        <v>218.76069071173114</v>
      </c>
      <c r="R32" s="131" t="s">
        <v>171</v>
      </c>
    </row>
    <row r="33" spans="1:18" ht="13.5" thickBot="1">
      <c r="A33" s="126"/>
      <c r="B33" s="97" t="s">
        <v>151</v>
      </c>
      <c r="C33" s="97" t="s">
        <v>134</v>
      </c>
      <c r="D33" s="98" t="s">
        <v>13</v>
      </c>
      <c r="E33" s="98" t="s">
        <v>4</v>
      </c>
      <c r="F33" s="91">
        <v>85</v>
      </c>
      <c r="G33" s="96">
        <v>80.3</v>
      </c>
      <c r="H33" s="218">
        <v>108</v>
      </c>
      <c r="I33" s="217">
        <v>110</v>
      </c>
      <c r="J33" s="217">
        <v>115</v>
      </c>
      <c r="K33" s="178">
        <v>115</v>
      </c>
      <c r="L33" s="217">
        <v>130</v>
      </c>
      <c r="M33" s="216">
        <v>138</v>
      </c>
      <c r="N33" s="217">
        <v>145</v>
      </c>
      <c r="O33" s="180">
        <v>145</v>
      </c>
      <c r="P33" s="110">
        <f t="shared" si="2"/>
        <v>260</v>
      </c>
      <c r="Q33" s="122">
        <f t="shared" si="3"/>
        <v>319.95432528786819</v>
      </c>
      <c r="R33" s="131" t="s">
        <v>171</v>
      </c>
    </row>
    <row r="34" spans="1:18" ht="13.5" thickBot="1">
      <c r="A34" s="126"/>
      <c r="B34" s="94" t="s">
        <v>152</v>
      </c>
      <c r="C34" s="94" t="s">
        <v>154</v>
      </c>
      <c r="D34" s="95" t="s">
        <v>91</v>
      </c>
      <c r="E34" s="95" t="s">
        <v>1</v>
      </c>
      <c r="F34" s="91">
        <v>85</v>
      </c>
      <c r="G34" s="96">
        <v>81.599999999999994</v>
      </c>
      <c r="H34" s="217">
        <v>95</v>
      </c>
      <c r="I34" s="217">
        <v>100</v>
      </c>
      <c r="J34" s="217">
        <v>105</v>
      </c>
      <c r="K34" s="178">
        <v>105</v>
      </c>
      <c r="L34" s="217">
        <v>120</v>
      </c>
      <c r="M34" s="216">
        <v>130</v>
      </c>
      <c r="N34" s="217">
        <v>135</v>
      </c>
      <c r="O34" s="180">
        <v>135</v>
      </c>
      <c r="P34" s="110">
        <f t="shared" si="2"/>
        <v>240</v>
      </c>
      <c r="Q34" s="122">
        <f t="shared" si="3"/>
        <v>292.84134825090678</v>
      </c>
      <c r="R34" s="131" t="s">
        <v>171</v>
      </c>
    </row>
    <row r="35" spans="1:18" ht="13.5" thickBot="1">
      <c r="A35" s="93"/>
      <c r="B35" s="127" t="s">
        <v>149</v>
      </c>
      <c r="C35" s="187" t="s">
        <v>159</v>
      </c>
      <c r="D35" s="188" t="s">
        <v>12</v>
      </c>
      <c r="E35" s="228" t="s">
        <v>0</v>
      </c>
      <c r="F35" s="139">
        <v>85</v>
      </c>
      <c r="G35" s="189">
        <v>81.5</v>
      </c>
      <c r="H35" s="221">
        <v>90</v>
      </c>
      <c r="I35" s="218">
        <v>96</v>
      </c>
      <c r="J35" s="218">
        <v>97</v>
      </c>
      <c r="K35" s="178">
        <v>90</v>
      </c>
      <c r="L35" s="216">
        <v>120</v>
      </c>
      <c r="M35" s="217">
        <v>125</v>
      </c>
      <c r="N35" s="215">
        <v>130</v>
      </c>
      <c r="O35" s="181">
        <v>125</v>
      </c>
      <c r="P35" s="110">
        <f t="shared" si="2"/>
        <v>215</v>
      </c>
      <c r="Q35" s="122">
        <f t="shared" si="3"/>
        <v>262.50580289313206</v>
      </c>
      <c r="R35" s="111" t="s">
        <v>171</v>
      </c>
    </row>
    <row r="36" spans="1:18" ht="13.5" thickBot="1">
      <c r="A36" s="93"/>
      <c r="B36" s="229" t="s">
        <v>128</v>
      </c>
      <c r="C36" s="133" t="s">
        <v>138</v>
      </c>
      <c r="D36" s="134" t="s">
        <v>14</v>
      </c>
      <c r="E36" s="134" t="s">
        <v>92</v>
      </c>
      <c r="F36" s="135">
        <v>85</v>
      </c>
      <c r="G36" s="136">
        <v>83.7</v>
      </c>
      <c r="H36" s="219">
        <v>80</v>
      </c>
      <c r="I36" s="236">
        <v>83</v>
      </c>
      <c r="J36" s="217">
        <v>85</v>
      </c>
      <c r="K36" s="178">
        <v>85</v>
      </c>
      <c r="L36" s="216">
        <v>105</v>
      </c>
      <c r="M36" s="216">
        <v>108</v>
      </c>
      <c r="N36" s="217">
        <v>111</v>
      </c>
      <c r="O36" s="181">
        <v>111</v>
      </c>
      <c r="P36" s="110">
        <f t="shared" si="2"/>
        <v>196</v>
      </c>
      <c r="Q36" s="122">
        <f t="shared" si="3"/>
        <v>236.04306237950493</v>
      </c>
      <c r="R36" s="98" t="s">
        <v>172</v>
      </c>
    </row>
    <row r="37" spans="1:18" ht="26.25" thickBot="1">
      <c r="A37" s="88"/>
      <c r="B37" s="234" t="s">
        <v>127</v>
      </c>
      <c r="C37" s="234" t="s">
        <v>137</v>
      </c>
      <c r="D37" s="235" t="s">
        <v>120</v>
      </c>
      <c r="E37" s="134" t="s">
        <v>92</v>
      </c>
      <c r="F37" s="129">
        <v>85</v>
      </c>
      <c r="G37" s="231">
        <v>77.599999999999994</v>
      </c>
      <c r="H37" s="216">
        <v>83</v>
      </c>
      <c r="I37" s="216">
        <v>87</v>
      </c>
      <c r="J37" s="216">
        <v>91</v>
      </c>
      <c r="K37" s="177">
        <v>91</v>
      </c>
      <c r="L37" s="218">
        <v>102</v>
      </c>
      <c r="M37" s="217">
        <v>102</v>
      </c>
      <c r="N37" s="218">
        <v>109</v>
      </c>
      <c r="O37" s="232">
        <v>102</v>
      </c>
      <c r="P37" s="110">
        <f t="shared" si="2"/>
        <v>193</v>
      </c>
      <c r="Q37" s="122">
        <f t="shared" si="3"/>
        <v>241.98893497324994</v>
      </c>
      <c r="R37" s="90" t="s">
        <v>173</v>
      </c>
    </row>
    <row r="38" spans="1:18" ht="13.5" thickBot="1">
      <c r="A38" s="93"/>
      <c r="B38" s="97" t="s">
        <v>122</v>
      </c>
      <c r="C38" s="97" t="s">
        <v>131</v>
      </c>
      <c r="D38" s="98" t="s">
        <v>14</v>
      </c>
      <c r="E38" s="146" t="s">
        <v>164</v>
      </c>
      <c r="F38" s="91">
        <v>85</v>
      </c>
      <c r="G38" s="96">
        <v>77.599999999999994</v>
      </c>
      <c r="H38" s="217">
        <v>80</v>
      </c>
      <c r="I38" s="217">
        <v>84</v>
      </c>
      <c r="J38" s="218">
        <v>89</v>
      </c>
      <c r="K38" s="178">
        <v>84</v>
      </c>
      <c r="L38" s="217">
        <v>95</v>
      </c>
      <c r="M38" s="217">
        <v>100</v>
      </c>
      <c r="N38" s="217">
        <v>102</v>
      </c>
      <c r="O38" s="180">
        <v>102</v>
      </c>
      <c r="P38" s="110">
        <f t="shared" si="2"/>
        <v>186</v>
      </c>
      <c r="Q38" s="122">
        <f t="shared" si="3"/>
        <v>233.21213422292482</v>
      </c>
      <c r="R38" s="111" t="s">
        <v>174</v>
      </c>
    </row>
    <row r="39" spans="1:18" ht="26.25" thickBot="1">
      <c r="A39" s="93"/>
      <c r="B39" s="94" t="s">
        <v>71</v>
      </c>
      <c r="C39" s="94" t="s">
        <v>72</v>
      </c>
      <c r="D39" s="95" t="s">
        <v>13</v>
      </c>
      <c r="E39" s="98" t="s">
        <v>164</v>
      </c>
      <c r="F39" s="129">
        <v>85</v>
      </c>
      <c r="G39" s="130">
        <v>78.8</v>
      </c>
      <c r="H39" s="217">
        <v>80</v>
      </c>
      <c r="I39" s="218">
        <v>85</v>
      </c>
      <c r="J39" s="217">
        <v>85</v>
      </c>
      <c r="K39" s="178">
        <v>85</v>
      </c>
      <c r="L39" s="217">
        <v>90</v>
      </c>
      <c r="M39" s="217">
        <v>95</v>
      </c>
      <c r="N39" s="216">
        <v>100</v>
      </c>
      <c r="O39" s="181">
        <v>100</v>
      </c>
      <c r="P39" s="110">
        <f t="shared" si="2"/>
        <v>185</v>
      </c>
      <c r="Q39" s="122">
        <f t="shared" si="3"/>
        <v>229.99678111074965</v>
      </c>
      <c r="R39" s="98" t="s">
        <v>175</v>
      </c>
    </row>
    <row r="40" spans="1:18" ht="13.5" thickBot="1">
      <c r="A40" s="93"/>
      <c r="B40" s="94" t="s">
        <v>126</v>
      </c>
      <c r="C40" s="94" t="s">
        <v>135</v>
      </c>
      <c r="D40" s="98" t="s">
        <v>111</v>
      </c>
      <c r="E40" s="120" t="s">
        <v>164</v>
      </c>
      <c r="F40" s="99">
        <v>85</v>
      </c>
      <c r="G40" s="96">
        <v>83.1</v>
      </c>
      <c r="H40" s="217">
        <v>78</v>
      </c>
      <c r="I40" s="217">
        <v>82</v>
      </c>
      <c r="J40" s="218">
        <v>85</v>
      </c>
      <c r="K40" s="178">
        <v>82</v>
      </c>
      <c r="L40" s="216">
        <v>95</v>
      </c>
      <c r="M40" s="217">
        <v>100</v>
      </c>
      <c r="N40" s="215">
        <v>105</v>
      </c>
      <c r="O40" s="180">
        <v>100</v>
      </c>
      <c r="P40" s="110">
        <f t="shared" si="2"/>
        <v>182</v>
      </c>
      <c r="Q40" s="122">
        <f t="shared" si="3"/>
        <v>219.9868907560043</v>
      </c>
      <c r="R40" s="111" t="s">
        <v>176</v>
      </c>
    </row>
    <row r="41" spans="1:18" ht="13.5" thickBot="1">
      <c r="A41" s="93"/>
      <c r="B41" s="94" t="s">
        <v>65</v>
      </c>
      <c r="C41" s="94" t="s">
        <v>66</v>
      </c>
      <c r="D41" s="95" t="s">
        <v>121</v>
      </c>
      <c r="E41" s="98" t="s">
        <v>164</v>
      </c>
      <c r="F41" s="129">
        <v>85</v>
      </c>
      <c r="G41" s="130">
        <v>77.7</v>
      </c>
      <c r="H41" s="218">
        <v>70</v>
      </c>
      <c r="I41" s="218">
        <v>70</v>
      </c>
      <c r="J41" s="217">
        <v>70</v>
      </c>
      <c r="K41" s="178">
        <v>70</v>
      </c>
      <c r="L41" s="217">
        <v>85</v>
      </c>
      <c r="M41" s="215">
        <v>88</v>
      </c>
      <c r="N41" s="217">
        <v>88</v>
      </c>
      <c r="O41" s="181">
        <v>88</v>
      </c>
      <c r="P41" s="110">
        <f t="shared" si="2"/>
        <v>158</v>
      </c>
      <c r="Q41" s="122">
        <f t="shared" si="3"/>
        <v>197.96255723187619</v>
      </c>
      <c r="R41" s="98" t="s">
        <v>177</v>
      </c>
    </row>
    <row r="42" spans="1:18" ht="13.5" thickBot="1">
      <c r="A42" s="118"/>
      <c r="B42" s="193" t="s">
        <v>153</v>
      </c>
      <c r="C42" s="193" t="s">
        <v>161</v>
      </c>
      <c r="D42" s="194" t="s">
        <v>13</v>
      </c>
      <c r="E42" s="194" t="s">
        <v>92</v>
      </c>
      <c r="F42" s="196">
        <v>94</v>
      </c>
      <c r="G42" s="194">
        <v>91.8</v>
      </c>
      <c r="H42" s="223">
        <v>115</v>
      </c>
      <c r="I42" s="224">
        <v>120</v>
      </c>
      <c r="J42" s="224">
        <v>122</v>
      </c>
      <c r="K42" s="196">
        <v>115</v>
      </c>
      <c r="L42" s="223">
        <v>140</v>
      </c>
      <c r="M42" s="223">
        <v>147</v>
      </c>
      <c r="N42" s="224">
        <v>154</v>
      </c>
      <c r="O42" s="199">
        <v>147</v>
      </c>
      <c r="P42" s="123">
        <f t="shared" si="2"/>
        <v>262</v>
      </c>
      <c r="Q42" s="122">
        <f t="shared" si="3"/>
        <v>301.99237898123386</v>
      </c>
      <c r="R42" s="118" t="s">
        <v>171</v>
      </c>
    </row>
    <row r="43" spans="1:18" ht="13.5" thickBot="1">
      <c r="A43" s="126"/>
      <c r="B43" s="127" t="s">
        <v>146</v>
      </c>
      <c r="C43" s="127" t="s">
        <v>156</v>
      </c>
      <c r="D43" s="128" t="s">
        <v>13</v>
      </c>
      <c r="E43" s="128" t="s">
        <v>1</v>
      </c>
      <c r="F43" s="91">
        <v>94</v>
      </c>
      <c r="G43" s="96">
        <v>91.1</v>
      </c>
      <c r="H43" s="217">
        <v>95</v>
      </c>
      <c r="I43" s="217">
        <v>100</v>
      </c>
      <c r="J43" s="218">
        <v>105</v>
      </c>
      <c r="K43" s="178">
        <v>100</v>
      </c>
      <c r="L43" s="217">
        <v>120</v>
      </c>
      <c r="M43" s="215">
        <v>125</v>
      </c>
      <c r="N43" s="217">
        <v>126</v>
      </c>
      <c r="O43" s="180">
        <v>126</v>
      </c>
      <c r="P43" s="110">
        <f t="shared" si="2"/>
        <v>226</v>
      </c>
      <c r="Q43" s="122">
        <f t="shared" si="3"/>
        <v>261.38686330839653</v>
      </c>
      <c r="R43" s="131" t="s">
        <v>172</v>
      </c>
    </row>
    <row r="44" spans="1:18" ht="13.5" thickBot="1">
      <c r="A44" s="126"/>
      <c r="B44" s="94" t="s">
        <v>148</v>
      </c>
      <c r="C44" s="94" t="s">
        <v>158</v>
      </c>
      <c r="D44" s="98" t="s">
        <v>163</v>
      </c>
      <c r="E44" s="146" t="s">
        <v>1</v>
      </c>
      <c r="F44" s="129">
        <v>94</v>
      </c>
      <c r="G44" s="130">
        <v>93.4</v>
      </c>
      <c r="H44" s="217">
        <v>92</v>
      </c>
      <c r="I44" s="217">
        <v>97</v>
      </c>
      <c r="J44" s="217">
        <v>100</v>
      </c>
      <c r="K44" s="178">
        <v>100</v>
      </c>
      <c r="L44" s="217">
        <v>117</v>
      </c>
      <c r="M44" s="216">
        <v>120</v>
      </c>
      <c r="N44" s="218">
        <v>122</v>
      </c>
      <c r="O44" s="181">
        <v>120</v>
      </c>
      <c r="P44" s="110">
        <f t="shared" si="2"/>
        <v>220</v>
      </c>
      <c r="Q44" s="122">
        <f t="shared" si="3"/>
        <v>251.67472129109998</v>
      </c>
      <c r="R44" s="131" t="s">
        <v>173</v>
      </c>
    </row>
    <row r="45" spans="1:18" ht="13.5" thickBot="1">
      <c r="A45" s="186"/>
      <c r="B45" s="187" t="s">
        <v>150</v>
      </c>
      <c r="C45" s="187" t="s">
        <v>160</v>
      </c>
      <c r="D45" s="188" t="s">
        <v>142</v>
      </c>
      <c r="E45" s="188" t="s">
        <v>1</v>
      </c>
      <c r="F45" s="139">
        <v>94</v>
      </c>
      <c r="G45" s="189">
        <v>91.9</v>
      </c>
      <c r="H45" s="221">
        <v>93</v>
      </c>
      <c r="I45" s="221">
        <v>98</v>
      </c>
      <c r="J45" s="222">
        <v>105</v>
      </c>
      <c r="K45" s="197">
        <v>98</v>
      </c>
      <c r="L45" s="221">
        <v>120</v>
      </c>
      <c r="M45" s="225">
        <v>125</v>
      </c>
      <c r="N45" s="222">
        <v>129</v>
      </c>
      <c r="O45" s="198">
        <v>120</v>
      </c>
      <c r="P45" s="190">
        <f t="shared" si="2"/>
        <v>218</v>
      </c>
      <c r="Q45" s="122">
        <f t="shared" si="3"/>
        <v>251.15510838986805</v>
      </c>
      <c r="R45" s="191" t="s">
        <v>174</v>
      </c>
    </row>
    <row r="46" spans="1:18" ht="13.5" thickBot="1">
      <c r="A46" s="118"/>
      <c r="B46" s="119" t="s">
        <v>144</v>
      </c>
      <c r="C46" s="119" t="s">
        <v>155</v>
      </c>
      <c r="D46" s="120" t="s">
        <v>89</v>
      </c>
      <c r="E46" s="120" t="s">
        <v>2</v>
      </c>
      <c r="F46" s="121">
        <v>94</v>
      </c>
      <c r="G46" s="122">
        <v>87.5</v>
      </c>
      <c r="H46" s="219">
        <v>80</v>
      </c>
      <c r="I46" s="208">
        <v>85</v>
      </c>
      <c r="J46" s="219">
        <v>85</v>
      </c>
      <c r="K46" s="183">
        <v>85</v>
      </c>
      <c r="L46" s="219">
        <v>115</v>
      </c>
      <c r="M46" s="208">
        <v>125</v>
      </c>
      <c r="N46" s="208">
        <v>125</v>
      </c>
      <c r="O46" s="184">
        <v>115</v>
      </c>
      <c r="P46" s="123">
        <f t="shared" si="2"/>
        <v>200</v>
      </c>
      <c r="Q46" s="122">
        <f t="shared" si="3"/>
        <v>235.6644694898466</v>
      </c>
      <c r="R46" s="124" t="s">
        <v>171</v>
      </c>
    </row>
    <row r="47" spans="1:18" ht="13.5" thickBot="1">
      <c r="A47" s="118"/>
      <c r="B47" s="119" t="s">
        <v>123</v>
      </c>
      <c r="C47" s="119" t="s">
        <v>132</v>
      </c>
      <c r="D47" s="120" t="s">
        <v>13</v>
      </c>
      <c r="E47" s="120" t="s">
        <v>166</v>
      </c>
      <c r="F47" s="121" t="s">
        <v>143</v>
      </c>
      <c r="G47" s="122">
        <v>97.8</v>
      </c>
      <c r="H47" s="219">
        <v>75</v>
      </c>
      <c r="I47" s="219">
        <v>80</v>
      </c>
      <c r="J47" s="219">
        <v>85</v>
      </c>
      <c r="K47" s="183">
        <v>85</v>
      </c>
      <c r="L47" s="219">
        <v>95</v>
      </c>
      <c r="M47" s="219">
        <v>100</v>
      </c>
      <c r="N47" s="219">
        <v>105</v>
      </c>
      <c r="O47" s="184">
        <v>105</v>
      </c>
      <c r="P47" s="123">
        <f t="shared" si="2"/>
        <v>190</v>
      </c>
      <c r="Q47" s="122">
        <f t="shared" si="3"/>
        <v>213.24302277600998</v>
      </c>
      <c r="R47" s="124" t="s">
        <v>171</v>
      </c>
    </row>
    <row r="48" spans="1:18" ht="13.5" thickBot="1">
      <c r="A48" s="118"/>
      <c r="B48" s="125" t="s">
        <v>71</v>
      </c>
      <c r="C48" s="125" t="s">
        <v>154</v>
      </c>
      <c r="D48" s="118" t="s">
        <v>10</v>
      </c>
      <c r="E48" s="144" t="s">
        <v>1</v>
      </c>
      <c r="F48" s="121">
        <v>105</v>
      </c>
      <c r="G48" s="122">
        <v>101.4</v>
      </c>
      <c r="H48" s="219">
        <v>85</v>
      </c>
      <c r="I48" s="208">
        <v>90</v>
      </c>
      <c r="J48" s="219">
        <v>90</v>
      </c>
      <c r="K48" s="183">
        <v>90</v>
      </c>
      <c r="L48" s="219">
        <v>115</v>
      </c>
      <c r="M48" s="219">
        <v>120</v>
      </c>
      <c r="N48" s="219">
        <v>127</v>
      </c>
      <c r="O48" s="184">
        <v>127</v>
      </c>
      <c r="P48" s="123">
        <f t="shared" si="2"/>
        <v>217</v>
      </c>
      <c r="Q48" s="122">
        <f t="shared" si="3"/>
        <v>240.16609837004424</v>
      </c>
      <c r="R48" s="118" t="s">
        <v>171</v>
      </c>
    </row>
    <row r="49" spans="1:18" ht="13.5" thickBot="1">
      <c r="A49" s="192"/>
      <c r="B49" s="119" t="s">
        <v>124</v>
      </c>
      <c r="C49" s="119" t="s">
        <v>133</v>
      </c>
      <c r="D49" s="120" t="s">
        <v>111</v>
      </c>
      <c r="E49" s="144" t="s">
        <v>164</v>
      </c>
      <c r="F49" s="121">
        <v>105</v>
      </c>
      <c r="G49" s="122">
        <v>104.1</v>
      </c>
      <c r="H49" s="219">
        <v>65</v>
      </c>
      <c r="I49" s="219">
        <v>70</v>
      </c>
      <c r="J49" s="219">
        <v>75</v>
      </c>
      <c r="K49" s="183">
        <v>75</v>
      </c>
      <c r="L49" s="219">
        <v>95</v>
      </c>
      <c r="M49" s="219">
        <v>100</v>
      </c>
      <c r="N49" s="208">
        <v>105</v>
      </c>
      <c r="O49" s="184">
        <v>100</v>
      </c>
      <c r="P49" s="123">
        <f t="shared" si="2"/>
        <v>175</v>
      </c>
      <c r="Q49" s="122">
        <f t="shared" si="3"/>
        <v>191.83314164688986</v>
      </c>
      <c r="R49" s="118" t="s">
        <v>172</v>
      </c>
    </row>
  </sheetData>
  <sortState ref="B23:Q48">
    <sortCondition ref="F28"/>
  </sortState>
  <mergeCells count="2">
    <mergeCell ref="H3:J3"/>
    <mergeCell ref="L3:N3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4:P47"/>
  <sheetViews>
    <sheetView tabSelected="1" zoomScale="130" zoomScaleNormal="130" zoomScalePageLayoutView="130" workbookViewId="0">
      <selection activeCell="B3" sqref="B3"/>
    </sheetView>
  </sheetViews>
  <sheetFormatPr defaultColWidth="9.28515625" defaultRowHeight="12.75"/>
  <cols>
    <col min="1" max="4" width="9.28515625" style="1"/>
    <col min="5" max="5" width="9.28515625" style="2"/>
    <col min="6" max="6" width="9.28515625" style="1"/>
    <col min="7" max="7" width="9.28515625" style="3"/>
    <col min="8" max="16384" width="9.28515625" style="1"/>
  </cols>
  <sheetData>
    <row r="4" spans="1:16">
      <c r="A4" s="1" t="s">
        <v>60</v>
      </c>
      <c r="B4" s="1" t="s">
        <v>61</v>
      </c>
      <c r="C4" s="1" t="s">
        <v>120</v>
      </c>
      <c r="D4" s="1" t="s">
        <v>92</v>
      </c>
      <c r="E4" s="2">
        <v>69</v>
      </c>
      <c r="F4" s="1">
        <v>65.7</v>
      </c>
      <c r="G4" s="3">
        <v>60</v>
      </c>
      <c r="H4" s="1">
        <v>65</v>
      </c>
      <c r="I4" s="1">
        <v>68</v>
      </c>
      <c r="J4" s="1">
        <v>68</v>
      </c>
      <c r="K4" s="1">
        <v>83</v>
      </c>
      <c r="L4" s="1">
        <v>88</v>
      </c>
      <c r="M4" s="1">
        <v>91</v>
      </c>
      <c r="N4" s="1">
        <v>88</v>
      </c>
      <c r="O4" s="1">
        <v>156</v>
      </c>
      <c r="P4" s="1">
        <v>201.73784611720737</v>
      </c>
    </row>
    <row r="5" spans="1:16">
      <c r="A5" s="1" t="s">
        <v>53</v>
      </c>
      <c r="B5" s="1" t="s">
        <v>54</v>
      </c>
      <c r="C5" s="1" t="s">
        <v>12</v>
      </c>
      <c r="D5" s="1" t="s">
        <v>92</v>
      </c>
      <c r="E5" s="2">
        <v>58</v>
      </c>
      <c r="F5" s="1">
        <v>57.5</v>
      </c>
      <c r="G5" s="3">
        <v>55</v>
      </c>
      <c r="H5" s="1">
        <v>58</v>
      </c>
      <c r="I5" s="1">
        <v>60</v>
      </c>
      <c r="J5" s="1">
        <v>60</v>
      </c>
      <c r="K5" s="1">
        <v>65</v>
      </c>
      <c r="L5" s="1">
        <v>69</v>
      </c>
      <c r="M5" s="1">
        <v>72</v>
      </c>
      <c r="N5" s="1">
        <v>69</v>
      </c>
      <c r="O5" s="1">
        <v>129</v>
      </c>
      <c r="P5" s="1">
        <v>182.77328422847978</v>
      </c>
    </row>
    <row r="6" spans="1:16">
      <c r="A6" s="1" t="s">
        <v>38</v>
      </c>
      <c r="B6" s="1" t="s">
        <v>55</v>
      </c>
      <c r="C6" s="1" t="s">
        <v>13</v>
      </c>
      <c r="D6" s="1" t="s">
        <v>92</v>
      </c>
      <c r="E6" s="2">
        <v>63</v>
      </c>
      <c r="F6" s="1">
        <v>62.1</v>
      </c>
      <c r="G6" s="3">
        <v>46</v>
      </c>
      <c r="H6" s="1">
        <v>50</v>
      </c>
      <c r="I6" s="1">
        <v>53</v>
      </c>
      <c r="J6" s="1">
        <v>50</v>
      </c>
      <c r="K6" s="1">
        <v>64</v>
      </c>
      <c r="L6" s="1">
        <v>68</v>
      </c>
      <c r="M6" s="1">
        <v>70</v>
      </c>
      <c r="N6" s="1">
        <v>70</v>
      </c>
      <c r="O6" s="1">
        <v>120</v>
      </c>
      <c r="P6" s="1">
        <v>161.01812781816764</v>
      </c>
    </row>
    <row r="7" spans="1:16">
      <c r="A7" s="1" t="s">
        <v>58</v>
      </c>
      <c r="B7" s="1" t="s">
        <v>59</v>
      </c>
      <c r="C7" s="1" t="s">
        <v>120</v>
      </c>
      <c r="D7" s="1" t="s">
        <v>92</v>
      </c>
      <c r="E7" s="2">
        <v>63</v>
      </c>
      <c r="F7" s="1">
        <v>61.3</v>
      </c>
      <c r="G7" s="3">
        <v>40</v>
      </c>
      <c r="H7" s="1">
        <v>45</v>
      </c>
      <c r="I7" s="1">
        <v>45</v>
      </c>
      <c r="J7" s="1">
        <v>40</v>
      </c>
      <c r="K7" s="1">
        <v>70</v>
      </c>
      <c r="L7" s="1">
        <v>75</v>
      </c>
      <c r="M7" s="1">
        <v>78</v>
      </c>
      <c r="N7" s="1">
        <v>78</v>
      </c>
      <c r="O7" s="1">
        <v>118</v>
      </c>
      <c r="P7" s="1">
        <v>159.74090002088269</v>
      </c>
    </row>
    <row r="8" spans="1:16">
      <c r="A8" s="1" t="s">
        <v>46</v>
      </c>
      <c r="B8" s="1" t="s">
        <v>50</v>
      </c>
      <c r="C8" s="1" t="s">
        <v>14</v>
      </c>
      <c r="D8" s="1" t="s">
        <v>92</v>
      </c>
      <c r="E8" s="2">
        <v>58</v>
      </c>
      <c r="F8" s="1">
        <v>55.2</v>
      </c>
      <c r="G8" s="3">
        <v>40</v>
      </c>
      <c r="H8" s="1">
        <v>43</v>
      </c>
      <c r="I8" s="1">
        <v>46</v>
      </c>
      <c r="J8" s="1">
        <v>46</v>
      </c>
      <c r="K8" s="1">
        <v>53</v>
      </c>
      <c r="L8" s="1">
        <v>56</v>
      </c>
      <c r="M8" s="1">
        <v>58</v>
      </c>
      <c r="N8" s="1">
        <v>58</v>
      </c>
      <c r="O8" s="1">
        <v>104</v>
      </c>
      <c r="P8" s="1">
        <v>151.9510448128695</v>
      </c>
    </row>
    <row r="9" spans="1:16">
      <c r="A9" s="1" t="s">
        <v>56</v>
      </c>
      <c r="B9" s="1" t="s">
        <v>57</v>
      </c>
      <c r="C9" s="1" t="s">
        <v>119</v>
      </c>
      <c r="D9" s="1" t="s">
        <v>92</v>
      </c>
      <c r="E9" s="2">
        <v>75</v>
      </c>
      <c r="F9" s="1">
        <v>73.099999999999994</v>
      </c>
      <c r="G9" s="3">
        <v>45</v>
      </c>
      <c r="H9" s="1">
        <v>50</v>
      </c>
      <c r="I9" s="1">
        <v>53</v>
      </c>
      <c r="J9" s="1">
        <v>50</v>
      </c>
      <c r="K9" s="1">
        <v>62</v>
      </c>
      <c r="L9" s="1">
        <v>65</v>
      </c>
      <c r="M9" s="1">
        <v>68</v>
      </c>
      <c r="N9" s="1">
        <v>68</v>
      </c>
      <c r="O9" s="1">
        <v>118</v>
      </c>
      <c r="P9" s="1">
        <v>143.26135310226491</v>
      </c>
    </row>
    <row r="10" spans="1:16">
      <c r="A10" s="1" t="s">
        <v>51</v>
      </c>
      <c r="B10" s="1" t="s">
        <v>52</v>
      </c>
      <c r="C10" s="1" t="s">
        <v>10</v>
      </c>
      <c r="D10" s="1" t="s">
        <v>92</v>
      </c>
      <c r="E10" s="2">
        <v>69</v>
      </c>
      <c r="F10" s="1">
        <v>68.900000000000006</v>
      </c>
      <c r="G10" s="3">
        <v>42</v>
      </c>
      <c r="H10" s="1">
        <v>45</v>
      </c>
      <c r="I10" s="1">
        <v>48</v>
      </c>
      <c r="J10" s="1">
        <v>48</v>
      </c>
      <c r="K10" s="1">
        <v>57</v>
      </c>
      <c r="L10" s="1">
        <v>60</v>
      </c>
      <c r="M10" s="1">
        <v>63</v>
      </c>
      <c r="N10" s="1">
        <v>63</v>
      </c>
      <c r="O10" s="1">
        <v>111</v>
      </c>
      <c r="P10" s="1">
        <v>139.40983949410602</v>
      </c>
    </row>
    <row r="11" spans="1:16">
      <c r="A11" s="1" t="s">
        <v>40</v>
      </c>
      <c r="B11" s="1" t="s">
        <v>41</v>
      </c>
      <c r="C11" s="1" t="s">
        <v>10</v>
      </c>
      <c r="D11" s="1" t="s">
        <v>93</v>
      </c>
      <c r="E11" s="2">
        <v>48</v>
      </c>
      <c r="F11" s="1">
        <v>47.6</v>
      </c>
      <c r="G11" s="3">
        <v>30</v>
      </c>
      <c r="H11" s="1">
        <v>33</v>
      </c>
      <c r="I11" s="1">
        <v>36</v>
      </c>
      <c r="J11" s="1">
        <v>33</v>
      </c>
      <c r="K11" s="1">
        <v>45</v>
      </c>
      <c r="L11" s="1">
        <v>48</v>
      </c>
      <c r="M11" s="1">
        <v>51</v>
      </c>
      <c r="N11" s="1">
        <v>48</v>
      </c>
      <c r="O11" s="1">
        <v>81</v>
      </c>
      <c r="P11" s="1">
        <v>133.75975677831835</v>
      </c>
    </row>
    <row r="12" spans="1:16">
      <c r="A12" s="1" t="s">
        <v>42</v>
      </c>
      <c r="B12" s="1" t="s">
        <v>43</v>
      </c>
      <c r="C12" s="1" t="s">
        <v>13</v>
      </c>
      <c r="D12" s="1" t="s">
        <v>92</v>
      </c>
      <c r="E12" s="2">
        <v>58</v>
      </c>
      <c r="F12" s="1">
        <v>55.9</v>
      </c>
      <c r="G12" s="3">
        <v>38</v>
      </c>
      <c r="H12" s="1">
        <v>41</v>
      </c>
      <c r="I12" s="1">
        <v>44</v>
      </c>
      <c r="J12" s="1">
        <v>41</v>
      </c>
      <c r="K12" s="1">
        <v>48</v>
      </c>
      <c r="L12" s="1">
        <v>51</v>
      </c>
      <c r="M12" s="1">
        <v>56</v>
      </c>
      <c r="N12" s="1">
        <v>51</v>
      </c>
      <c r="O12" s="1">
        <v>92</v>
      </c>
      <c r="P12" s="1">
        <v>133.13056516843133</v>
      </c>
    </row>
    <row r="13" spans="1:16">
      <c r="A13" s="1" t="s">
        <v>44</v>
      </c>
      <c r="B13" s="1" t="s">
        <v>45</v>
      </c>
      <c r="C13" s="1" t="s">
        <v>12</v>
      </c>
      <c r="D13" s="1" t="s">
        <v>93</v>
      </c>
      <c r="E13" s="2" t="s">
        <v>15</v>
      </c>
      <c r="F13" s="1">
        <v>87.7</v>
      </c>
      <c r="G13" s="3">
        <v>42</v>
      </c>
      <c r="H13" s="1">
        <v>48</v>
      </c>
      <c r="I13" s="1">
        <v>52</v>
      </c>
      <c r="J13" s="1">
        <v>52</v>
      </c>
      <c r="K13" s="1">
        <v>62</v>
      </c>
      <c r="L13" s="1">
        <v>68</v>
      </c>
      <c r="M13" s="1">
        <v>68</v>
      </c>
      <c r="N13" s="1">
        <v>62</v>
      </c>
      <c r="O13" s="1">
        <v>114</v>
      </c>
      <c r="P13" s="1">
        <v>126.84628616197226</v>
      </c>
    </row>
    <row r="14" spans="1:16">
      <c r="A14" s="1" t="s">
        <v>36</v>
      </c>
      <c r="B14" s="1" t="s">
        <v>37</v>
      </c>
      <c r="C14" s="1" t="s">
        <v>11</v>
      </c>
      <c r="D14" s="1" t="s">
        <v>92</v>
      </c>
      <c r="E14" s="2">
        <v>58</v>
      </c>
      <c r="F14" s="1">
        <v>57.9</v>
      </c>
      <c r="G14" s="3">
        <v>27</v>
      </c>
      <c r="H14" s="1">
        <v>30</v>
      </c>
      <c r="I14" s="1">
        <v>33</v>
      </c>
      <c r="J14" s="1">
        <v>30</v>
      </c>
      <c r="K14" s="1">
        <v>37</v>
      </c>
      <c r="L14" s="1">
        <v>40</v>
      </c>
      <c r="M14" s="1">
        <v>43</v>
      </c>
      <c r="N14" s="1">
        <v>43</v>
      </c>
      <c r="O14" s="1">
        <v>73</v>
      </c>
      <c r="P14" s="1">
        <v>102.90470451298013</v>
      </c>
    </row>
    <row r="15" spans="1:16">
      <c r="A15" s="1" t="s">
        <v>34</v>
      </c>
      <c r="B15" s="1" t="s">
        <v>35</v>
      </c>
      <c r="C15" s="1" t="s">
        <v>10</v>
      </c>
      <c r="D15" s="1" t="s">
        <v>92</v>
      </c>
      <c r="E15" s="2">
        <v>75</v>
      </c>
      <c r="F15" s="1">
        <v>71.3</v>
      </c>
      <c r="G15" s="3">
        <v>27</v>
      </c>
      <c r="H15" s="1">
        <v>30</v>
      </c>
      <c r="I15" s="1">
        <v>33</v>
      </c>
      <c r="J15" s="1">
        <v>33</v>
      </c>
      <c r="K15" s="1">
        <v>37</v>
      </c>
      <c r="L15" s="1">
        <v>40</v>
      </c>
      <c r="M15" s="1">
        <v>43</v>
      </c>
      <c r="N15" s="1">
        <v>43</v>
      </c>
      <c r="O15" s="1">
        <v>76</v>
      </c>
      <c r="P15" s="1">
        <v>93.566380534942084</v>
      </c>
    </row>
    <row r="16" spans="1:16">
      <c r="A16" s="1" t="s">
        <v>38</v>
      </c>
      <c r="B16" s="1" t="s">
        <v>39</v>
      </c>
      <c r="C16" s="1" t="s">
        <v>12</v>
      </c>
      <c r="D16" s="1" t="s">
        <v>92</v>
      </c>
      <c r="E16" s="2" t="s">
        <v>15</v>
      </c>
      <c r="F16" s="1">
        <v>91.8</v>
      </c>
      <c r="G16" s="3">
        <v>27</v>
      </c>
      <c r="H16" s="1">
        <v>30</v>
      </c>
      <c r="I16" s="1">
        <v>33</v>
      </c>
      <c r="J16" s="1">
        <v>33</v>
      </c>
      <c r="K16" s="1">
        <v>38</v>
      </c>
      <c r="L16" s="1">
        <v>42</v>
      </c>
      <c r="M16" s="1">
        <v>45</v>
      </c>
      <c r="N16" s="1">
        <v>45</v>
      </c>
      <c r="O16" s="1">
        <v>78</v>
      </c>
      <c r="P16" s="1">
        <v>85.256116006441133</v>
      </c>
    </row>
    <row r="21" spans="1:16">
      <c r="A21" s="1" t="s">
        <v>151</v>
      </c>
      <c r="B21" s="1" t="s">
        <v>134</v>
      </c>
      <c r="C21" s="1" t="s">
        <v>13</v>
      </c>
      <c r="D21" s="1" t="s">
        <v>99</v>
      </c>
      <c r="E21" s="2">
        <v>85</v>
      </c>
      <c r="F21" s="1">
        <v>80.3</v>
      </c>
      <c r="G21" s="3">
        <v>108</v>
      </c>
      <c r="H21" s="1">
        <v>110</v>
      </c>
      <c r="I21" s="1">
        <v>115</v>
      </c>
      <c r="J21" s="1">
        <v>115</v>
      </c>
      <c r="K21" s="1">
        <v>130</v>
      </c>
      <c r="L21" s="1">
        <v>138</v>
      </c>
      <c r="M21" s="1">
        <v>145</v>
      </c>
      <c r="N21" s="1">
        <v>145</v>
      </c>
      <c r="O21" s="1">
        <v>260</v>
      </c>
      <c r="P21" s="1">
        <v>319.95432528786819</v>
      </c>
    </row>
    <row r="22" spans="1:16">
      <c r="A22" s="1" t="s">
        <v>153</v>
      </c>
      <c r="B22" s="1" t="s">
        <v>161</v>
      </c>
      <c r="C22" s="1" t="s">
        <v>13</v>
      </c>
      <c r="D22" s="1" t="s">
        <v>96</v>
      </c>
      <c r="E22" s="2">
        <v>94</v>
      </c>
      <c r="F22" s="1">
        <v>91.8</v>
      </c>
      <c r="G22" s="3">
        <v>115</v>
      </c>
      <c r="H22" s="1">
        <v>120</v>
      </c>
      <c r="I22" s="1">
        <v>122</v>
      </c>
      <c r="J22" s="1">
        <v>115</v>
      </c>
      <c r="K22" s="1">
        <v>140</v>
      </c>
      <c r="L22" s="1">
        <v>147</v>
      </c>
      <c r="M22" s="1">
        <v>154</v>
      </c>
      <c r="N22" s="1">
        <v>147</v>
      </c>
      <c r="O22" s="1">
        <v>262</v>
      </c>
      <c r="P22" s="1">
        <v>301.99237898123386</v>
      </c>
    </row>
    <row r="23" spans="1:16">
      <c r="A23" s="1" t="s">
        <v>152</v>
      </c>
      <c r="B23" s="1" t="s">
        <v>154</v>
      </c>
      <c r="C23" s="1" t="s">
        <v>90</v>
      </c>
      <c r="D23" s="1" t="s">
        <v>92</v>
      </c>
      <c r="E23" s="2">
        <v>85</v>
      </c>
      <c r="F23" s="1">
        <v>81.599999999999994</v>
      </c>
      <c r="G23" s="3">
        <v>95</v>
      </c>
      <c r="H23" s="1">
        <v>100</v>
      </c>
      <c r="I23" s="1">
        <v>105</v>
      </c>
      <c r="J23" s="1">
        <v>105</v>
      </c>
      <c r="K23" s="1">
        <v>120</v>
      </c>
      <c r="L23" s="1">
        <v>130</v>
      </c>
      <c r="M23" s="1">
        <v>135</v>
      </c>
      <c r="N23" s="1">
        <v>135</v>
      </c>
      <c r="O23" s="1">
        <v>240</v>
      </c>
      <c r="P23" s="1">
        <v>292.84134825090678</v>
      </c>
    </row>
    <row r="24" spans="1:16">
      <c r="A24" s="1" t="s">
        <v>147</v>
      </c>
      <c r="B24" s="1" t="s">
        <v>157</v>
      </c>
      <c r="C24" s="1" t="s">
        <v>162</v>
      </c>
      <c r="D24" s="1" t="s">
        <v>92</v>
      </c>
      <c r="E24" s="2">
        <v>69</v>
      </c>
      <c r="F24" s="1">
        <v>68.8</v>
      </c>
      <c r="G24" s="3">
        <v>91</v>
      </c>
      <c r="H24" s="1">
        <v>91</v>
      </c>
      <c r="I24" s="1">
        <v>91</v>
      </c>
      <c r="J24" s="1">
        <v>91</v>
      </c>
      <c r="K24" s="1">
        <v>113</v>
      </c>
      <c r="L24" s="1">
        <v>118</v>
      </c>
      <c r="M24" s="1">
        <v>118</v>
      </c>
      <c r="N24" s="1">
        <v>118</v>
      </c>
      <c r="O24" s="1">
        <v>209</v>
      </c>
      <c r="P24" s="1">
        <v>281.68266996322848</v>
      </c>
    </row>
    <row r="25" spans="1:16">
      <c r="A25" s="1" t="s">
        <v>129</v>
      </c>
      <c r="B25" s="1" t="s">
        <v>139</v>
      </c>
      <c r="C25" s="1" t="s">
        <v>111</v>
      </c>
      <c r="D25" s="1" t="s">
        <v>94</v>
      </c>
      <c r="E25" s="2">
        <v>77</v>
      </c>
      <c r="F25" s="1">
        <v>75.099999999999994</v>
      </c>
      <c r="G25" s="3">
        <v>83</v>
      </c>
      <c r="H25" s="1">
        <v>88</v>
      </c>
      <c r="I25" s="1">
        <v>92</v>
      </c>
      <c r="J25" s="1">
        <v>92</v>
      </c>
      <c r="K25" s="1">
        <v>115</v>
      </c>
      <c r="L25" s="1">
        <v>120</v>
      </c>
      <c r="M25" s="1">
        <v>125</v>
      </c>
      <c r="N25" s="1">
        <v>125</v>
      </c>
      <c r="O25" s="1">
        <v>217</v>
      </c>
      <c r="P25" s="1">
        <v>277.20707128429427</v>
      </c>
    </row>
    <row r="26" spans="1:16">
      <c r="A26" s="1" t="s">
        <v>149</v>
      </c>
      <c r="B26" s="1" t="s">
        <v>159</v>
      </c>
      <c r="C26" s="1" t="s">
        <v>12</v>
      </c>
      <c r="D26" s="1" t="s">
        <v>97</v>
      </c>
      <c r="E26" s="2">
        <v>85</v>
      </c>
      <c r="F26" s="1">
        <v>81.5</v>
      </c>
      <c r="G26" s="3">
        <v>90</v>
      </c>
      <c r="H26" s="1">
        <v>96</v>
      </c>
      <c r="I26" s="1">
        <v>97</v>
      </c>
      <c r="J26" s="1">
        <v>90</v>
      </c>
      <c r="K26" s="1">
        <v>120</v>
      </c>
      <c r="L26" s="1">
        <v>125</v>
      </c>
      <c r="M26" s="1">
        <v>130</v>
      </c>
      <c r="N26" s="1">
        <v>125</v>
      </c>
      <c r="O26" s="1">
        <v>215</v>
      </c>
      <c r="P26" s="1">
        <v>262.50580289313206</v>
      </c>
    </row>
    <row r="27" spans="1:16">
      <c r="A27" s="1" t="s">
        <v>146</v>
      </c>
      <c r="B27" s="1" t="s">
        <v>156</v>
      </c>
      <c r="C27" s="1" t="s">
        <v>13</v>
      </c>
      <c r="D27" s="1" t="s">
        <v>92</v>
      </c>
      <c r="E27" s="2">
        <v>94</v>
      </c>
      <c r="F27" s="1">
        <v>91.1</v>
      </c>
      <c r="G27" s="3">
        <v>95</v>
      </c>
      <c r="H27" s="1">
        <v>100</v>
      </c>
      <c r="I27" s="1">
        <v>105</v>
      </c>
      <c r="J27" s="1">
        <v>100</v>
      </c>
      <c r="K27" s="1">
        <v>120</v>
      </c>
      <c r="L27" s="1">
        <v>125</v>
      </c>
      <c r="M27" s="1">
        <v>126</v>
      </c>
      <c r="N27" s="1">
        <v>126</v>
      </c>
      <c r="O27" s="1">
        <v>226</v>
      </c>
      <c r="P27" s="1">
        <v>261.38686330839653</v>
      </c>
    </row>
    <row r="28" spans="1:16">
      <c r="A28" s="1" t="s">
        <v>126</v>
      </c>
      <c r="B28" s="1" t="s">
        <v>136</v>
      </c>
      <c r="C28" s="1" t="s">
        <v>141</v>
      </c>
      <c r="D28" s="1" t="s">
        <v>96</v>
      </c>
      <c r="E28" s="2">
        <v>69</v>
      </c>
      <c r="F28" s="1">
        <v>66.900000000000006</v>
      </c>
      <c r="G28" s="3">
        <v>75</v>
      </c>
      <c r="H28" s="1">
        <v>80</v>
      </c>
      <c r="I28" s="1">
        <v>83</v>
      </c>
      <c r="J28" s="1">
        <v>75</v>
      </c>
      <c r="K28" s="1">
        <v>101</v>
      </c>
      <c r="L28" s="1">
        <v>106</v>
      </c>
      <c r="M28" s="1">
        <v>112</v>
      </c>
      <c r="N28" s="1">
        <v>112</v>
      </c>
      <c r="O28" s="1">
        <v>187</v>
      </c>
      <c r="P28" s="1">
        <v>256.67175792915202</v>
      </c>
    </row>
    <row r="29" spans="1:16">
      <c r="A29" s="1" t="s">
        <v>145</v>
      </c>
      <c r="B29" s="1" t="s">
        <v>140</v>
      </c>
      <c r="C29" s="1" t="s">
        <v>142</v>
      </c>
      <c r="D29" s="1" t="s">
        <v>97</v>
      </c>
      <c r="E29" s="2">
        <v>77</v>
      </c>
      <c r="F29" s="1">
        <v>75</v>
      </c>
      <c r="G29" s="3">
        <v>90</v>
      </c>
      <c r="H29" s="1">
        <v>95</v>
      </c>
      <c r="I29" s="1">
        <v>95</v>
      </c>
      <c r="J29" s="1">
        <v>90</v>
      </c>
      <c r="K29" s="1">
        <v>110</v>
      </c>
      <c r="L29" s="1">
        <v>115</v>
      </c>
      <c r="M29" s="1">
        <v>115</v>
      </c>
      <c r="N29" s="1">
        <v>110</v>
      </c>
      <c r="O29" s="1">
        <v>200</v>
      </c>
      <c r="P29" s="1">
        <v>255.68850968323824</v>
      </c>
    </row>
    <row r="30" spans="1:16">
      <c r="A30" s="1" t="s">
        <v>148</v>
      </c>
      <c r="B30" s="1" t="s">
        <v>158</v>
      </c>
      <c r="C30" s="1" t="s">
        <v>163</v>
      </c>
      <c r="D30" s="1" t="s">
        <v>92</v>
      </c>
      <c r="E30" s="2">
        <v>94</v>
      </c>
      <c r="F30" s="1">
        <v>93.4</v>
      </c>
      <c r="G30" s="3">
        <v>92</v>
      </c>
      <c r="H30" s="1">
        <v>97</v>
      </c>
      <c r="I30" s="1">
        <v>100</v>
      </c>
      <c r="J30" s="1">
        <v>100</v>
      </c>
      <c r="K30" s="1">
        <v>117</v>
      </c>
      <c r="L30" s="1">
        <v>120</v>
      </c>
      <c r="M30" s="1">
        <v>122</v>
      </c>
      <c r="N30" s="1">
        <v>120</v>
      </c>
      <c r="O30" s="1">
        <v>220</v>
      </c>
      <c r="P30" s="1">
        <v>251.67472129109998</v>
      </c>
    </row>
    <row r="31" spans="1:16">
      <c r="A31" s="1" t="s">
        <v>150</v>
      </c>
      <c r="B31" s="1" t="s">
        <v>160</v>
      </c>
      <c r="C31" s="1" t="s">
        <v>142</v>
      </c>
      <c r="D31" s="1" t="s">
        <v>92</v>
      </c>
      <c r="E31" s="2">
        <v>94</v>
      </c>
      <c r="F31" s="1">
        <v>91.9</v>
      </c>
      <c r="G31" s="3">
        <v>93</v>
      </c>
      <c r="H31" s="1">
        <v>98</v>
      </c>
      <c r="I31" s="1">
        <v>105</v>
      </c>
      <c r="J31" s="1">
        <v>98</v>
      </c>
      <c r="K31" s="1">
        <v>120</v>
      </c>
      <c r="L31" s="1">
        <v>125</v>
      </c>
      <c r="M31" s="1">
        <v>129</v>
      </c>
      <c r="N31" s="1">
        <v>120</v>
      </c>
      <c r="O31" s="1">
        <v>218</v>
      </c>
      <c r="P31" s="1">
        <v>251.15510838986805</v>
      </c>
    </row>
    <row r="32" spans="1:16">
      <c r="A32" s="1" t="s">
        <v>125</v>
      </c>
      <c r="B32" s="1" t="s">
        <v>134</v>
      </c>
      <c r="C32" s="1" t="s">
        <v>13</v>
      </c>
      <c r="D32" s="1" t="s">
        <v>92</v>
      </c>
      <c r="E32" s="2">
        <v>69</v>
      </c>
      <c r="F32" s="1">
        <v>69</v>
      </c>
      <c r="G32" s="3">
        <v>80</v>
      </c>
      <c r="H32" s="1">
        <v>84</v>
      </c>
      <c r="I32" s="1">
        <v>84</v>
      </c>
      <c r="J32" s="1">
        <v>80</v>
      </c>
      <c r="K32" s="1">
        <v>95</v>
      </c>
      <c r="L32" s="1">
        <v>100</v>
      </c>
      <c r="M32" s="1">
        <v>106</v>
      </c>
      <c r="N32" s="1">
        <v>100</v>
      </c>
      <c r="O32" s="1">
        <v>180</v>
      </c>
      <c r="P32" s="1">
        <v>242.14671963210787</v>
      </c>
    </row>
    <row r="33" spans="1:16">
      <c r="A33" s="1" t="s">
        <v>127</v>
      </c>
      <c r="B33" s="1" t="s">
        <v>137</v>
      </c>
      <c r="C33" s="1" t="s">
        <v>120</v>
      </c>
      <c r="D33" s="1" t="s">
        <v>96</v>
      </c>
      <c r="E33" s="2">
        <v>85</v>
      </c>
      <c r="F33" s="1">
        <v>77.599999999999994</v>
      </c>
      <c r="G33" s="3">
        <v>83</v>
      </c>
      <c r="H33" s="1">
        <v>87</v>
      </c>
      <c r="I33" s="1">
        <v>91</v>
      </c>
      <c r="J33" s="1">
        <v>91</v>
      </c>
      <c r="K33" s="1">
        <v>102</v>
      </c>
      <c r="L33" s="1">
        <v>102</v>
      </c>
      <c r="M33" s="1">
        <v>109</v>
      </c>
      <c r="N33" s="1">
        <v>102</v>
      </c>
      <c r="O33" s="1">
        <v>193</v>
      </c>
      <c r="P33" s="1">
        <v>241.98893497324994</v>
      </c>
    </row>
    <row r="34" spans="1:16">
      <c r="A34" s="1" t="s">
        <v>71</v>
      </c>
      <c r="B34" s="1" t="s">
        <v>154</v>
      </c>
      <c r="C34" s="1" t="s">
        <v>10</v>
      </c>
      <c r="D34" s="1" t="s">
        <v>92</v>
      </c>
      <c r="E34" s="2">
        <v>105</v>
      </c>
      <c r="F34" s="1">
        <v>101.4</v>
      </c>
      <c r="G34" s="3">
        <v>85</v>
      </c>
      <c r="H34" s="1">
        <v>90</v>
      </c>
      <c r="I34" s="1">
        <v>90</v>
      </c>
      <c r="J34" s="1">
        <v>90</v>
      </c>
      <c r="K34" s="1">
        <v>115</v>
      </c>
      <c r="L34" s="1">
        <v>120</v>
      </c>
      <c r="M34" s="1">
        <v>127</v>
      </c>
      <c r="N34" s="1">
        <v>127</v>
      </c>
      <c r="O34" s="1">
        <v>217</v>
      </c>
      <c r="P34" s="1">
        <v>240.16609837004424</v>
      </c>
    </row>
    <row r="35" spans="1:16">
      <c r="A35" s="1" t="s">
        <v>128</v>
      </c>
      <c r="B35" s="1" t="s">
        <v>138</v>
      </c>
      <c r="C35" s="1" t="s">
        <v>14</v>
      </c>
      <c r="D35" s="1" t="s">
        <v>96</v>
      </c>
      <c r="E35" s="2">
        <v>85</v>
      </c>
      <c r="F35" s="1">
        <v>83.7</v>
      </c>
      <c r="G35" s="3">
        <v>80</v>
      </c>
      <c r="H35" s="1">
        <v>83</v>
      </c>
      <c r="I35" s="1">
        <v>85</v>
      </c>
      <c r="J35" s="1">
        <v>85</v>
      </c>
      <c r="K35" s="1">
        <v>105</v>
      </c>
      <c r="L35" s="1">
        <v>108</v>
      </c>
      <c r="M35" s="1">
        <v>111</v>
      </c>
      <c r="N35" s="1">
        <v>111</v>
      </c>
      <c r="O35" s="1">
        <v>196</v>
      </c>
      <c r="P35" s="1">
        <v>236.04306237950493</v>
      </c>
    </row>
    <row r="36" spans="1:16">
      <c r="A36" s="1" t="s">
        <v>144</v>
      </c>
      <c r="B36" s="1" t="s">
        <v>155</v>
      </c>
      <c r="C36" s="1" t="s">
        <v>88</v>
      </c>
      <c r="D36" s="1" t="s">
        <v>98</v>
      </c>
      <c r="E36" s="2">
        <v>94</v>
      </c>
      <c r="F36" s="1">
        <v>87.5</v>
      </c>
      <c r="G36" s="3">
        <v>80</v>
      </c>
      <c r="H36" s="1">
        <v>85</v>
      </c>
      <c r="I36" s="1">
        <v>85</v>
      </c>
      <c r="J36" s="1">
        <v>85</v>
      </c>
      <c r="K36" s="1">
        <v>115</v>
      </c>
      <c r="L36" s="1">
        <v>125</v>
      </c>
      <c r="M36" s="1">
        <v>125</v>
      </c>
      <c r="N36" s="1">
        <v>115</v>
      </c>
      <c r="O36" s="1">
        <v>200</v>
      </c>
      <c r="P36" s="1">
        <v>235.6644694898466</v>
      </c>
    </row>
    <row r="37" spans="1:16">
      <c r="A37" s="1" t="s">
        <v>130</v>
      </c>
      <c r="B37" s="1" t="s">
        <v>140</v>
      </c>
      <c r="C37" s="1" t="s">
        <v>142</v>
      </c>
      <c r="D37" s="1" t="s">
        <v>97</v>
      </c>
      <c r="E37" s="2">
        <v>77</v>
      </c>
      <c r="F37" s="1">
        <v>76</v>
      </c>
      <c r="G37" s="3">
        <v>75</v>
      </c>
      <c r="H37" s="1">
        <v>75</v>
      </c>
      <c r="I37" s="1">
        <v>80</v>
      </c>
      <c r="J37" s="1">
        <v>75</v>
      </c>
      <c r="K37" s="1">
        <v>102</v>
      </c>
      <c r="L37" s="1">
        <v>107</v>
      </c>
      <c r="M37" s="1">
        <v>110</v>
      </c>
      <c r="N37" s="1">
        <v>110</v>
      </c>
      <c r="O37" s="1">
        <v>185</v>
      </c>
      <c r="P37" s="1">
        <v>234.70921812741665</v>
      </c>
    </row>
    <row r="38" spans="1:16">
      <c r="A38" s="1" t="s">
        <v>122</v>
      </c>
      <c r="B38" s="1" t="s">
        <v>131</v>
      </c>
      <c r="C38" s="1" t="s">
        <v>14</v>
      </c>
      <c r="D38" s="1" t="s">
        <v>92</v>
      </c>
      <c r="E38" s="2">
        <v>85</v>
      </c>
      <c r="F38" s="1">
        <v>77.599999999999994</v>
      </c>
      <c r="G38" s="3">
        <v>80</v>
      </c>
      <c r="H38" s="1">
        <v>84</v>
      </c>
      <c r="I38" s="1">
        <v>89</v>
      </c>
      <c r="J38" s="1">
        <v>84</v>
      </c>
      <c r="K38" s="1">
        <v>95</v>
      </c>
      <c r="L38" s="1">
        <v>100</v>
      </c>
      <c r="M38" s="1">
        <v>102</v>
      </c>
      <c r="N38" s="1">
        <v>102</v>
      </c>
      <c r="O38" s="1">
        <v>186</v>
      </c>
      <c r="P38" s="1">
        <v>233.21213422292482</v>
      </c>
    </row>
    <row r="39" spans="1:16">
      <c r="A39" s="1" t="s">
        <v>69</v>
      </c>
      <c r="B39" s="1" t="s">
        <v>70</v>
      </c>
      <c r="C39" s="1" t="s">
        <v>13</v>
      </c>
      <c r="D39" s="1" t="s">
        <v>94</v>
      </c>
      <c r="E39" s="2">
        <v>77</v>
      </c>
      <c r="F39" s="1">
        <v>67.3</v>
      </c>
      <c r="G39" s="3">
        <v>75</v>
      </c>
      <c r="H39" s="1">
        <v>80</v>
      </c>
      <c r="I39" s="1">
        <v>80</v>
      </c>
      <c r="J39" s="1">
        <v>75</v>
      </c>
      <c r="K39" s="1">
        <v>90</v>
      </c>
      <c r="L39" s="1">
        <v>90</v>
      </c>
      <c r="M39" s="1">
        <v>95</v>
      </c>
      <c r="N39" s="1">
        <v>95</v>
      </c>
      <c r="O39" s="1">
        <v>170</v>
      </c>
      <c r="P39" s="1">
        <v>232.42307927340616</v>
      </c>
    </row>
    <row r="40" spans="1:16">
      <c r="A40" s="1" t="s">
        <v>71</v>
      </c>
      <c r="B40" s="1" t="s">
        <v>72</v>
      </c>
      <c r="C40" s="1" t="s">
        <v>13</v>
      </c>
      <c r="D40" s="1" t="s">
        <v>92</v>
      </c>
      <c r="E40" s="2">
        <v>85</v>
      </c>
      <c r="F40" s="1">
        <v>78.8</v>
      </c>
      <c r="G40" s="3">
        <v>80</v>
      </c>
      <c r="H40" s="1">
        <v>85</v>
      </c>
      <c r="I40" s="1">
        <v>85</v>
      </c>
      <c r="J40" s="1">
        <v>85</v>
      </c>
      <c r="K40" s="1">
        <v>90</v>
      </c>
      <c r="L40" s="1">
        <v>95</v>
      </c>
      <c r="M40" s="1">
        <v>100</v>
      </c>
      <c r="N40" s="1">
        <v>100</v>
      </c>
      <c r="O40" s="1">
        <v>185</v>
      </c>
      <c r="P40" s="1">
        <v>229.99678111074965</v>
      </c>
    </row>
    <row r="41" spans="1:16">
      <c r="A41" s="1" t="s">
        <v>126</v>
      </c>
      <c r="B41" s="1" t="s">
        <v>135</v>
      </c>
      <c r="C41" s="1" t="s">
        <v>111</v>
      </c>
      <c r="D41" s="1" t="s">
        <v>92</v>
      </c>
      <c r="E41" s="2">
        <v>85</v>
      </c>
      <c r="F41" s="1">
        <v>83.1</v>
      </c>
      <c r="G41" s="3">
        <v>78</v>
      </c>
      <c r="H41" s="1">
        <v>82</v>
      </c>
      <c r="I41" s="1">
        <v>85</v>
      </c>
      <c r="J41" s="1">
        <v>82</v>
      </c>
      <c r="K41" s="1">
        <v>95</v>
      </c>
      <c r="L41" s="1">
        <v>100</v>
      </c>
      <c r="M41" s="1">
        <v>105</v>
      </c>
      <c r="N41" s="1">
        <v>100</v>
      </c>
      <c r="O41" s="1">
        <v>182</v>
      </c>
      <c r="P41" s="1">
        <v>219.9868907560043</v>
      </c>
    </row>
    <row r="42" spans="1:16">
      <c r="A42" s="1" t="s">
        <v>67</v>
      </c>
      <c r="B42" s="1" t="s">
        <v>68</v>
      </c>
      <c r="C42" s="1" t="s">
        <v>13</v>
      </c>
      <c r="D42" s="1" t="s">
        <v>96</v>
      </c>
      <c r="E42" s="2">
        <v>77</v>
      </c>
      <c r="F42" s="1">
        <v>72</v>
      </c>
      <c r="G42" s="3">
        <v>73</v>
      </c>
      <c r="H42" s="1">
        <v>77</v>
      </c>
      <c r="I42" s="1">
        <v>81</v>
      </c>
      <c r="J42" s="1">
        <v>77</v>
      </c>
      <c r="K42" s="1">
        <v>86</v>
      </c>
      <c r="L42" s="1">
        <v>90</v>
      </c>
      <c r="M42" s="1">
        <v>94</v>
      </c>
      <c r="N42" s="1">
        <v>90</v>
      </c>
      <c r="O42" s="1">
        <v>167</v>
      </c>
      <c r="P42" s="1">
        <v>218.76069071173114</v>
      </c>
    </row>
    <row r="43" spans="1:16">
      <c r="A43" s="1" t="s">
        <v>64</v>
      </c>
      <c r="B43" s="1" t="s">
        <v>63</v>
      </c>
      <c r="C43" s="1" t="s">
        <v>111</v>
      </c>
      <c r="D43" s="1" t="s">
        <v>95</v>
      </c>
      <c r="E43" s="2">
        <v>62</v>
      </c>
      <c r="F43" s="1">
        <v>61.1</v>
      </c>
      <c r="G43" s="3">
        <v>63</v>
      </c>
      <c r="H43" s="1">
        <v>65</v>
      </c>
      <c r="I43" s="1">
        <v>67</v>
      </c>
      <c r="J43" s="1">
        <v>65</v>
      </c>
      <c r="K43" s="1">
        <v>80</v>
      </c>
      <c r="L43" s="1">
        <v>83</v>
      </c>
      <c r="M43" s="1">
        <v>83</v>
      </c>
      <c r="N43" s="1">
        <v>83</v>
      </c>
      <c r="O43" s="1">
        <v>148</v>
      </c>
      <c r="P43" s="1">
        <v>216.30499097529315</v>
      </c>
    </row>
    <row r="44" spans="1:16">
      <c r="A44" s="1" t="s">
        <v>123</v>
      </c>
      <c r="B44" s="1" t="s">
        <v>132</v>
      </c>
      <c r="C44" s="1" t="s">
        <v>13</v>
      </c>
      <c r="D44" s="1" t="s">
        <v>94</v>
      </c>
      <c r="E44" s="2" t="s">
        <v>143</v>
      </c>
      <c r="F44" s="1">
        <v>97.8</v>
      </c>
      <c r="G44" s="3">
        <v>75</v>
      </c>
      <c r="H44" s="1">
        <v>80</v>
      </c>
      <c r="I44" s="1">
        <v>85</v>
      </c>
      <c r="J44" s="1">
        <v>85</v>
      </c>
      <c r="K44" s="1">
        <v>95</v>
      </c>
      <c r="L44" s="1">
        <v>100</v>
      </c>
      <c r="M44" s="1">
        <v>105</v>
      </c>
      <c r="N44" s="1">
        <v>105</v>
      </c>
      <c r="O44" s="1">
        <v>190</v>
      </c>
      <c r="P44" s="1">
        <v>213.24302277600998</v>
      </c>
    </row>
    <row r="45" spans="1:16">
      <c r="A45" s="1" t="s">
        <v>65</v>
      </c>
      <c r="B45" s="1" t="s">
        <v>66</v>
      </c>
      <c r="C45" s="1" t="s">
        <v>121</v>
      </c>
      <c r="D45" s="1" t="s">
        <v>92</v>
      </c>
      <c r="E45" s="2">
        <v>85</v>
      </c>
      <c r="F45" s="1">
        <v>77.7</v>
      </c>
      <c r="G45" s="3">
        <v>70</v>
      </c>
      <c r="H45" s="1">
        <v>70</v>
      </c>
      <c r="I45" s="1">
        <v>70</v>
      </c>
      <c r="J45" s="1">
        <v>70</v>
      </c>
      <c r="K45" s="1">
        <v>85</v>
      </c>
      <c r="L45" s="1">
        <v>88</v>
      </c>
      <c r="M45" s="1">
        <v>88</v>
      </c>
      <c r="N45" s="1">
        <v>88</v>
      </c>
      <c r="O45" s="1">
        <v>158</v>
      </c>
      <c r="P45" s="1">
        <v>197.96255723187619</v>
      </c>
    </row>
    <row r="46" spans="1:16">
      <c r="A46" s="1" t="s">
        <v>62</v>
      </c>
      <c r="B46" s="1" t="s">
        <v>63</v>
      </c>
      <c r="C46" s="1" t="s">
        <v>111</v>
      </c>
      <c r="D46" s="1" t="s">
        <v>94</v>
      </c>
      <c r="E46" s="2">
        <v>56</v>
      </c>
      <c r="F46" s="1">
        <v>55</v>
      </c>
      <c r="G46" s="3">
        <v>54</v>
      </c>
      <c r="H46" s="1">
        <v>57</v>
      </c>
      <c r="I46" s="1">
        <v>60</v>
      </c>
      <c r="J46" s="1">
        <v>57</v>
      </c>
      <c r="K46" s="1">
        <v>64</v>
      </c>
      <c r="L46" s="1">
        <v>68</v>
      </c>
      <c r="M46" s="1">
        <v>73</v>
      </c>
      <c r="N46" s="1">
        <v>68</v>
      </c>
      <c r="O46" s="1">
        <v>125</v>
      </c>
      <c r="P46" s="1">
        <v>197.8914979040467</v>
      </c>
    </row>
    <row r="47" spans="1:16">
      <c r="A47" s="1" t="s">
        <v>124</v>
      </c>
      <c r="B47" s="1" t="s">
        <v>133</v>
      </c>
      <c r="C47" s="1" t="s">
        <v>111</v>
      </c>
      <c r="D47" s="1" t="s">
        <v>92</v>
      </c>
      <c r="E47" s="2">
        <v>105</v>
      </c>
      <c r="F47" s="1">
        <v>104.1</v>
      </c>
      <c r="G47" s="3">
        <v>65</v>
      </c>
      <c r="H47" s="1">
        <v>70</v>
      </c>
      <c r="I47" s="1">
        <v>75</v>
      </c>
      <c r="J47" s="1">
        <v>75</v>
      </c>
      <c r="K47" s="1">
        <v>95</v>
      </c>
      <c r="L47" s="1">
        <v>100</v>
      </c>
      <c r="M47" s="1">
        <v>105</v>
      </c>
      <c r="N47" s="1">
        <v>100</v>
      </c>
      <c r="O47" s="1">
        <v>175</v>
      </c>
      <c r="P47" s="1">
        <v>191.83314164688986</v>
      </c>
    </row>
  </sheetData>
  <sortState ref="Q21:AF47">
    <sortCondition descending="1" ref="U21:U47"/>
    <sortCondition descending="1" ref="T21:T47"/>
  </sortState>
  <phoneticPr fontId="31" type="noConversion"/>
  <pageMargins left="0.34722222222222221" right="0.11458333333333333" top="0.75" bottom="0.75" header="0.3" footer="0.51180555555555551"/>
  <headerFooter>
    <oddHeader>&amp;L&amp;"Arial,Bold"COMPETITION NAME :- Irish Seniors&amp;C&amp;"Arial,Bold"VENUE :- UUJ&amp;R&amp;"Arial,Bold"DATE     :-  Saturday 12th May, 2012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Group 1</vt:lpstr>
      <vt:lpstr>Group 2</vt:lpstr>
      <vt:lpstr>Group 3</vt:lpstr>
      <vt:lpstr>Group 4</vt:lpstr>
      <vt:lpstr>Group 5</vt:lpstr>
      <vt:lpstr>Overall results</vt:lpstr>
      <vt:lpstr>OVERALL RANKINGS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 Gilmore</dc:creator>
  <cp:lastModifiedBy>Jim</cp:lastModifiedBy>
  <dcterms:created xsi:type="dcterms:W3CDTF">2013-04-27T09:35:40Z</dcterms:created>
  <dcterms:modified xsi:type="dcterms:W3CDTF">2014-11-18T00:42:17Z</dcterms:modified>
</cp:coreProperties>
</file>